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EPDSS\Nueva carpeta\DMSaavedra\INFORMACIÓN FINANCIERA\CARTERA\2025\Cartera marzo 2025\2.Norte\"/>
    </mc:Choice>
  </mc:AlternateContent>
  <xr:revisionPtr revIDLastSave="0" documentId="13_ncr:1_{E0195159-4AF8-45AE-8EA8-786BB1496BC9}" xr6:coauthVersionLast="47" xr6:coauthVersionMax="47" xr10:uidLastSave="{00000000-0000-0000-0000-000000000000}"/>
  <bookViews>
    <workbookView xWindow="14400" yWindow="0" windowWidth="14400" windowHeight="15600" activeTab="3" xr2:uid="{00000000-000D-0000-FFFF-FFFF00000000}"/>
  </bookViews>
  <sheets>
    <sheet name="ESTADO" sheetId="2" r:id="rId1"/>
    <sheet name="COMPARATIVO" sheetId="6" r:id="rId2"/>
    <sheet name="CONVENIOS" sheetId="7" r:id="rId3"/>
    <sheet name="ESTADO (2)" sheetId="8" r:id="rId4"/>
  </sheets>
  <definedNames>
    <definedName name="_xlnm._FilterDatabase" localSheetId="1" hidden="1">COMPARATIVO!$A$5:$L$700</definedName>
    <definedName name="_xlnm._FilterDatabase" localSheetId="0" hidden="1">ESTADO!$A$4:$Q$278</definedName>
    <definedName name="_xlnm._FilterDatabase" localSheetId="3" hidden="1">'ESTADO (2)'!$A$4:$Q$273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1" i="8" l="1"/>
  <c r="K287" i="8"/>
  <c r="L283" i="8"/>
  <c r="L280" i="8"/>
  <c r="L284" i="8" s="1"/>
  <c r="L285" i="8"/>
  <c r="M285" i="8" s="1"/>
  <c r="L286" i="8"/>
  <c r="M286" i="8" s="1"/>
  <c r="L290" i="8"/>
  <c r="L278" i="8"/>
  <c r="L282" i="8"/>
  <c r="L273" i="8"/>
  <c r="O273" i="8" s="1"/>
  <c r="L272" i="8"/>
  <c r="O272" i="8" s="1"/>
  <c r="L271" i="8"/>
  <c r="O271" i="8" s="1"/>
  <c r="L270" i="8"/>
  <c r="O270" i="8" s="1"/>
  <c r="L269" i="8"/>
  <c r="O269" i="8" s="1"/>
  <c r="L268" i="8"/>
  <c r="O268" i="8" s="1"/>
  <c r="L267" i="8"/>
  <c r="O267" i="8" s="1"/>
  <c r="L266" i="8"/>
  <c r="O266" i="8" s="1"/>
  <c r="L265" i="8"/>
  <c r="O265" i="8" s="1"/>
  <c r="L264" i="8"/>
  <c r="O264" i="8" s="1"/>
  <c r="L263" i="8"/>
  <c r="O263" i="8" s="1"/>
  <c r="L262" i="8"/>
  <c r="O262" i="8" s="1"/>
  <c r="L261" i="8"/>
  <c r="P260" i="8"/>
  <c r="L260" i="8"/>
  <c r="O260" i="8" s="1"/>
  <c r="P259" i="8"/>
  <c r="L259" i="8"/>
  <c r="O259" i="8" s="1"/>
  <c r="P258" i="8"/>
  <c r="L258" i="8"/>
  <c r="O258" i="8" s="1"/>
  <c r="P257" i="8"/>
  <c r="L257" i="8"/>
  <c r="O257" i="8" s="1"/>
  <c r="P256" i="8"/>
  <c r="L256" i="8"/>
  <c r="O256" i="8" s="1"/>
  <c r="P255" i="8"/>
  <c r="L255" i="8"/>
  <c r="O255" i="8" s="1"/>
  <c r="P254" i="8"/>
  <c r="L254" i="8"/>
  <c r="O254" i="8" s="1"/>
  <c r="P253" i="8"/>
  <c r="L253" i="8"/>
  <c r="O253" i="8" s="1"/>
  <c r="P252" i="8"/>
  <c r="L252" i="8"/>
  <c r="O252" i="8" s="1"/>
  <c r="P251" i="8"/>
  <c r="L251" i="8"/>
  <c r="O251" i="8" s="1"/>
  <c r="P250" i="8"/>
  <c r="O250" i="8"/>
  <c r="L250" i="8"/>
  <c r="P249" i="8"/>
  <c r="L249" i="8"/>
  <c r="O249" i="8" s="1"/>
  <c r="P248" i="8"/>
  <c r="L248" i="8"/>
  <c r="O248" i="8" s="1"/>
  <c r="P247" i="8"/>
  <c r="L247" i="8"/>
  <c r="O247" i="8" s="1"/>
  <c r="P246" i="8"/>
  <c r="L246" i="8"/>
  <c r="O246" i="8" s="1"/>
  <c r="P245" i="8"/>
  <c r="L245" i="8"/>
  <c r="O245" i="8" s="1"/>
  <c r="P244" i="8"/>
  <c r="L244" i="8"/>
  <c r="P243" i="8"/>
  <c r="L243" i="8"/>
  <c r="O243" i="8" s="1"/>
  <c r="P242" i="8"/>
  <c r="L242" i="8"/>
  <c r="O242" i="8" s="1"/>
  <c r="L241" i="8"/>
  <c r="O241" i="8" s="1"/>
  <c r="P240" i="8"/>
  <c r="L240" i="8"/>
  <c r="O240" i="8" s="1"/>
  <c r="P239" i="8"/>
  <c r="L239" i="8"/>
  <c r="O239" i="8" s="1"/>
  <c r="P238" i="8"/>
  <c r="L238" i="8"/>
  <c r="O238" i="8" s="1"/>
  <c r="P237" i="8"/>
  <c r="L237" i="8"/>
  <c r="O237" i="8" s="1"/>
  <c r="P236" i="8"/>
  <c r="L236" i="8"/>
  <c r="O236" i="8" s="1"/>
  <c r="P235" i="8"/>
  <c r="L235" i="8"/>
  <c r="O235" i="8" s="1"/>
  <c r="L234" i="8"/>
  <c r="O234" i="8" s="1"/>
  <c r="P233" i="8"/>
  <c r="L233" i="8"/>
  <c r="O233" i="8" s="1"/>
  <c r="L232" i="8"/>
  <c r="O232" i="8" s="1"/>
  <c r="P231" i="8"/>
  <c r="L231" i="8"/>
  <c r="O231" i="8" s="1"/>
  <c r="P230" i="8"/>
  <c r="L230" i="8"/>
  <c r="O230" i="8" s="1"/>
  <c r="P229" i="8"/>
  <c r="L229" i="8"/>
  <c r="O229" i="8" s="1"/>
  <c r="P228" i="8"/>
  <c r="L228" i="8"/>
  <c r="O228" i="8" s="1"/>
  <c r="P227" i="8"/>
  <c r="L227" i="8"/>
  <c r="O227" i="8" s="1"/>
  <c r="P226" i="8"/>
  <c r="L226" i="8"/>
  <c r="O226" i="8" s="1"/>
  <c r="P225" i="8"/>
  <c r="L225" i="8"/>
  <c r="O225" i="8" s="1"/>
  <c r="P224" i="8"/>
  <c r="L224" i="8"/>
  <c r="O224" i="8" s="1"/>
  <c r="L223" i="8"/>
  <c r="O223" i="8" s="1"/>
  <c r="P222" i="8"/>
  <c r="L222" i="8"/>
  <c r="O222" i="8" s="1"/>
  <c r="P221" i="8"/>
  <c r="L221" i="8"/>
  <c r="O221" i="8" s="1"/>
  <c r="P220" i="8"/>
  <c r="L220" i="8"/>
  <c r="O220" i="8" s="1"/>
  <c r="P219" i="8"/>
  <c r="L219" i="8"/>
  <c r="O219" i="8" s="1"/>
  <c r="P218" i="8"/>
  <c r="L218" i="8"/>
  <c r="O218" i="8" s="1"/>
  <c r="P217" i="8"/>
  <c r="L217" i="8"/>
  <c r="O217" i="8" s="1"/>
  <c r="P216" i="8"/>
  <c r="L216" i="8"/>
  <c r="O216" i="8" s="1"/>
  <c r="P215" i="8"/>
  <c r="L215" i="8"/>
  <c r="O215" i="8" s="1"/>
  <c r="P214" i="8"/>
  <c r="L214" i="8"/>
  <c r="O214" i="8" s="1"/>
  <c r="P213" i="8"/>
  <c r="L213" i="8"/>
  <c r="O213" i="8" s="1"/>
  <c r="L212" i="8"/>
  <c r="O212" i="8" s="1"/>
  <c r="L211" i="8"/>
  <c r="O211" i="8" s="1"/>
  <c r="P210" i="8"/>
  <c r="L210" i="8"/>
  <c r="O210" i="8" s="1"/>
  <c r="P209" i="8"/>
  <c r="L209" i="8"/>
  <c r="O209" i="8" s="1"/>
  <c r="P208" i="8"/>
  <c r="L208" i="8"/>
  <c r="O208" i="8" s="1"/>
  <c r="P207" i="8"/>
  <c r="L207" i="8"/>
  <c r="O207" i="8" s="1"/>
  <c r="P206" i="8"/>
  <c r="L206" i="8"/>
  <c r="O206" i="8" s="1"/>
  <c r="P205" i="8"/>
  <c r="L205" i="8"/>
  <c r="O205" i="8" s="1"/>
  <c r="P204" i="8"/>
  <c r="L204" i="8"/>
  <c r="O204" i="8" s="1"/>
  <c r="P203" i="8"/>
  <c r="L203" i="8"/>
  <c r="O203" i="8" s="1"/>
  <c r="P202" i="8"/>
  <c r="L202" i="8"/>
  <c r="O202" i="8" s="1"/>
  <c r="P201" i="8"/>
  <c r="L201" i="8"/>
  <c r="O201" i="8" s="1"/>
  <c r="P200" i="8"/>
  <c r="L200" i="8"/>
  <c r="O200" i="8" s="1"/>
  <c r="P199" i="8"/>
  <c r="L199" i="8"/>
  <c r="O199" i="8" s="1"/>
  <c r="P198" i="8"/>
  <c r="L198" i="8"/>
  <c r="O198" i="8" s="1"/>
  <c r="P197" i="8"/>
  <c r="L197" i="8"/>
  <c r="O197" i="8" s="1"/>
  <c r="P196" i="8"/>
  <c r="L196" i="8"/>
  <c r="O196" i="8" s="1"/>
  <c r="P195" i="8"/>
  <c r="L195" i="8"/>
  <c r="O195" i="8" s="1"/>
  <c r="P194" i="8"/>
  <c r="L194" i="8"/>
  <c r="O194" i="8" s="1"/>
  <c r="P193" i="8"/>
  <c r="L193" i="8"/>
  <c r="O193" i="8" s="1"/>
  <c r="P192" i="8"/>
  <c r="L192" i="8"/>
  <c r="O192" i="8" s="1"/>
  <c r="P191" i="8"/>
  <c r="L191" i="8"/>
  <c r="O191" i="8" s="1"/>
  <c r="P190" i="8"/>
  <c r="L190" i="8"/>
  <c r="O190" i="8" s="1"/>
  <c r="P189" i="8"/>
  <c r="L189" i="8"/>
  <c r="O189" i="8" s="1"/>
  <c r="P188" i="8"/>
  <c r="L188" i="8"/>
  <c r="O188" i="8" s="1"/>
  <c r="P187" i="8"/>
  <c r="O187" i="8"/>
  <c r="L187" i="8"/>
  <c r="P186" i="8"/>
  <c r="L186" i="8"/>
  <c r="O186" i="8" s="1"/>
  <c r="P185" i="8"/>
  <c r="L185" i="8"/>
  <c r="O185" i="8" s="1"/>
  <c r="P184" i="8"/>
  <c r="L184" i="8"/>
  <c r="O184" i="8" s="1"/>
  <c r="P183" i="8"/>
  <c r="L183" i="8"/>
  <c r="O183" i="8" s="1"/>
  <c r="P182" i="8"/>
  <c r="L182" i="8"/>
  <c r="O182" i="8" s="1"/>
  <c r="P181" i="8"/>
  <c r="L181" i="8"/>
  <c r="O181" i="8" s="1"/>
  <c r="P180" i="8"/>
  <c r="L180" i="8"/>
  <c r="O180" i="8" s="1"/>
  <c r="P179" i="8"/>
  <c r="L179" i="8"/>
  <c r="O179" i="8" s="1"/>
  <c r="P178" i="8"/>
  <c r="L178" i="8"/>
  <c r="O178" i="8" s="1"/>
  <c r="P177" i="8"/>
  <c r="L177" i="8"/>
  <c r="O177" i="8" s="1"/>
  <c r="P176" i="8"/>
  <c r="L176" i="8"/>
  <c r="O176" i="8" s="1"/>
  <c r="P175" i="8"/>
  <c r="L175" i="8"/>
  <c r="O175" i="8" s="1"/>
  <c r="P174" i="8"/>
  <c r="L174" i="8"/>
  <c r="O174" i="8" s="1"/>
  <c r="P173" i="8"/>
  <c r="L173" i="8"/>
  <c r="O173" i="8" s="1"/>
  <c r="P172" i="8"/>
  <c r="L172" i="8"/>
  <c r="O172" i="8" s="1"/>
  <c r="P171" i="8"/>
  <c r="L171" i="8"/>
  <c r="O171" i="8" s="1"/>
  <c r="P170" i="8"/>
  <c r="L170" i="8"/>
  <c r="O170" i="8" s="1"/>
  <c r="P169" i="8"/>
  <c r="L169" i="8"/>
  <c r="O169" i="8" s="1"/>
  <c r="P168" i="8"/>
  <c r="L168" i="8"/>
  <c r="O168" i="8" s="1"/>
  <c r="P167" i="8"/>
  <c r="O167" i="8"/>
  <c r="L167" i="8"/>
  <c r="P166" i="8"/>
  <c r="L166" i="8"/>
  <c r="O166" i="8" s="1"/>
  <c r="P165" i="8"/>
  <c r="L165" i="8"/>
  <c r="O165" i="8" s="1"/>
  <c r="P164" i="8"/>
  <c r="L164" i="8"/>
  <c r="O164" i="8" s="1"/>
  <c r="P163" i="8"/>
  <c r="L163" i="8"/>
  <c r="O163" i="8" s="1"/>
  <c r="P162" i="8"/>
  <c r="L162" i="8"/>
  <c r="O162" i="8" s="1"/>
  <c r="L161" i="8"/>
  <c r="O161" i="8" s="1"/>
  <c r="P160" i="8"/>
  <c r="L160" i="8"/>
  <c r="O160" i="8" s="1"/>
  <c r="P159" i="8"/>
  <c r="L159" i="8"/>
  <c r="O159" i="8" s="1"/>
  <c r="P158" i="8"/>
  <c r="L158" i="8"/>
  <c r="O158" i="8" s="1"/>
  <c r="P157" i="8"/>
  <c r="L157" i="8"/>
  <c r="O157" i="8" s="1"/>
  <c r="P156" i="8"/>
  <c r="L156" i="8"/>
  <c r="O156" i="8" s="1"/>
  <c r="P155" i="8"/>
  <c r="L155" i="8"/>
  <c r="O155" i="8" s="1"/>
  <c r="P154" i="8"/>
  <c r="L154" i="8"/>
  <c r="O154" i="8" s="1"/>
  <c r="P153" i="8"/>
  <c r="L153" i="8"/>
  <c r="O153" i="8" s="1"/>
  <c r="P152" i="8"/>
  <c r="L152" i="8"/>
  <c r="O152" i="8" s="1"/>
  <c r="P151" i="8"/>
  <c r="L151" i="8"/>
  <c r="O151" i="8" s="1"/>
  <c r="P150" i="8"/>
  <c r="L150" i="8"/>
  <c r="O150" i="8" s="1"/>
  <c r="P149" i="8"/>
  <c r="L149" i="8"/>
  <c r="O149" i="8" s="1"/>
  <c r="P148" i="8"/>
  <c r="L148" i="8"/>
  <c r="O148" i="8" s="1"/>
  <c r="P147" i="8"/>
  <c r="L147" i="8"/>
  <c r="O147" i="8" s="1"/>
  <c r="P146" i="8"/>
  <c r="L146" i="8"/>
  <c r="O146" i="8" s="1"/>
  <c r="P145" i="8"/>
  <c r="L145" i="8"/>
  <c r="O145" i="8" s="1"/>
  <c r="P144" i="8"/>
  <c r="L144" i="8"/>
  <c r="O144" i="8" s="1"/>
  <c r="P143" i="8"/>
  <c r="L143" i="8"/>
  <c r="O143" i="8" s="1"/>
  <c r="P142" i="8"/>
  <c r="L142" i="8"/>
  <c r="O142" i="8" s="1"/>
  <c r="P141" i="8"/>
  <c r="L141" i="8"/>
  <c r="O141" i="8" s="1"/>
  <c r="P140" i="8"/>
  <c r="L140" i="8"/>
  <c r="O140" i="8" s="1"/>
  <c r="P139" i="8"/>
  <c r="L139" i="8"/>
  <c r="O139" i="8" s="1"/>
  <c r="P138" i="8"/>
  <c r="L138" i="8"/>
  <c r="O138" i="8" s="1"/>
  <c r="P137" i="8"/>
  <c r="L137" i="8"/>
  <c r="O137" i="8" s="1"/>
  <c r="P136" i="8"/>
  <c r="O136" i="8"/>
  <c r="L136" i="8"/>
  <c r="P135" i="8"/>
  <c r="L135" i="8"/>
  <c r="O135" i="8" s="1"/>
  <c r="P134" i="8"/>
  <c r="L134" i="8"/>
  <c r="O134" i="8" s="1"/>
  <c r="P133" i="8"/>
  <c r="L133" i="8"/>
  <c r="O133" i="8" s="1"/>
  <c r="P132" i="8"/>
  <c r="L132" i="8"/>
  <c r="O132" i="8" s="1"/>
  <c r="P131" i="8"/>
  <c r="L131" i="8"/>
  <c r="O131" i="8" s="1"/>
  <c r="P130" i="8"/>
  <c r="L130" i="8"/>
  <c r="O130" i="8" s="1"/>
  <c r="P129" i="8"/>
  <c r="L129" i="8"/>
  <c r="O129" i="8" s="1"/>
  <c r="P128" i="8"/>
  <c r="L128" i="8"/>
  <c r="O128" i="8" s="1"/>
  <c r="P127" i="8"/>
  <c r="L127" i="8"/>
  <c r="O127" i="8" s="1"/>
  <c r="P126" i="8"/>
  <c r="L126" i="8"/>
  <c r="O126" i="8" s="1"/>
  <c r="P125" i="8"/>
  <c r="L125" i="8"/>
  <c r="O125" i="8" s="1"/>
  <c r="P124" i="8"/>
  <c r="L124" i="8"/>
  <c r="O124" i="8" s="1"/>
  <c r="P123" i="8"/>
  <c r="L123" i="8"/>
  <c r="O123" i="8" s="1"/>
  <c r="P122" i="8"/>
  <c r="L122" i="8"/>
  <c r="O122" i="8" s="1"/>
  <c r="P121" i="8"/>
  <c r="L121" i="8"/>
  <c r="O121" i="8" s="1"/>
  <c r="P120" i="8"/>
  <c r="L120" i="8"/>
  <c r="O120" i="8" s="1"/>
  <c r="P119" i="8"/>
  <c r="L119" i="8"/>
  <c r="O119" i="8" s="1"/>
  <c r="P118" i="8"/>
  <c r="L118" i="8"/>
  <c r="O118" i="8" s="1"/>
  <c r="P117" i="8"/>
  <c r="L117" i="8"/>
  <c r="O117" i="8" s="1"/>
  <c r="P116" i="8"/>
  <c r="L116" i="8"/>
  <c r="O116" i="8" s="1"/>
  <c r="P115" i="8"/>
  <c r="L115" i="8"/>
  <c r="O115" i="8" s="1"/>
  <c r="P114" i="8"/>
  <c r="L114" i="8"/>
  <c r="O114" i="8" s="1"/>
  <c r="P113" i="8"/>
  <c r="L113" i="8"/>
  <c r="O113" i="8" s="1"/>
  <c r="P112" i="8"/>
  <c r="L112" i="8"/>
  <c r="O112" i="8" s="1"/>
  <c r="P111" i="8"/>
  <c r="L111" i="8"/>
  <c r="O111" i="8" s="1"/>
  <c r="P110" i="8"/>
  <c r="O110" i="8"/>
  <c r="L110" i="8"/>
  <c r="P109" i="8"/>
  <c r="L109" i="8"/>
  <c r="O109" i="8" s="1"/>
  <c r="P108" i="8"/>
  <c r="O108" i="8"/>
  <c r="L108" i="8"/>
  <c r="P107" i="8"/>
  <c r="L107" i="8"/>
  <c r="O107" i="8" s="1"/>
  <c r="P106" i="8"/>
  <c r="L106" i="8"/>
  <c r="O106" i="8" s="1"/>
  <c r="P105" i="8"/>
  <c r="L105" i="8"/>
  <c r="O105" i="8" s="1"/>
  <c r="P104" i="8"/>
  <c r="L104" i="8"/>
  <c r="O104" i="8" s="1"/>
  <c r="P103" i="8"/>
  <c r="O103" i="8"/>
  <c r="L103" i="8"/>
  <c r="P102" i="8"/>
  <c r="L102" i="8"/>
  <c r="O102" i="8" s="1"/>
  <c r="P101" i="8"/>
  <c r="L101" i="8"/>
  <c r="O101" i="8" s="1"/>
  <c r="P100" i="8"/>
  <c r="L100" i="8"/>
  <c r="O100" i="8" s="1"/>
  <c r="P99" i="8"/>
  <c r="L99" i="8"/>
  <c r="O99" i="8" s="1"/>
  <c r="P98" i="8"/>
  <c r="L98" i="8"/>
  <c r="O98" i="8" s="1"/>
  <c r="P97" i="8"/>
  <c r="L97" i="8"/>
  <c r="O97" i="8" s="1"/>
  <c r="P96" i="8"/>
  <c r="L96" i="8"/>
  <c r="O96" i="8" s="1"/>
  <c r="P95" i="8"/>
  <c r="L95" i="8"/>
  <c r="O95" i="8" s="1"/>
  <c r="P94" i="8"/>
  <c r="L94" i="8"/>
  <c r="O94" i="8" s="1"/>
  <c r="P93" i="8"/>
  <c r="L93" i="8"/>
  <c r="O93" i="8" s="1"/>
  <c r="P92" i="8"/>
  <c r="L92" i="8"/>
  <c r="O92" i="8" s="1"/>
  <c r="P91" i="8"/>
  <c r="L91" i="8"/>
  <c r="O91" i="8" s="1"/>
  <c r="P90" i="8"/>
  <c r="L90" i="8"/>
  <c r="O90" i="8" s="1"/>
  <c r="P89" i="8"/>
  <c r="L89" i="8"/>
  <c r="O89" i="8" s="1"/>
  <c r="P88" i="8"/>
  <c r="L88" i="8"/>
  <c r="O88" i="8" s="1"/>
  <c r="P87" i="8"/>
  <c r="L87" i="8"/>
  <c r="O87" i="8" s="1"/>
  <c r="P86" i="8"/>
  <c r="L86" i="8"/>
  <c r="O86" i="8" s="1"/>
  <c r="P85" i="8"/>
  <c r="L85" i="8"/>
  <c r="O85" i="8" s="1"/>
  <c r="P84" i="8"/>
  <c r="L84" i="8"/>
  <c r="O84" i="8" s="1"/>
  <c r="P83" i="8"/>
  <c r="L83" i="8"/>
  <c r="O83" i="8" s="1"/>
  <c r="P82" i="8"/>
  <c r="L82" i="8"/>
  <c r="O82" i="8" s="1"/>
  <c r="P81" i="8"/>
  <c r="L81" i="8"/>
  <c r="O81" i="8" s="1"/>
  <c r="P80" i="8"/>
  <c r="L80" i="8"/>
  <c r="O80" i="8" s="1"/>
  <c r="P79" i="8"/>
  <c r="L79" i="8"/>
  <c r="O79" i="8" s="1"/>
  <c r="P78" i="8"/>
  <c r="L78" i="8"/>
  <c r="O78" i="8" s="1"/>
  <c r="P77" i="8"/>
  <c r="L77" i="8"/>
  <c r="O77" i="8" s="1"/>
  <c r="P76" i="8"/>
  <c r="L76" i="8"/>
  <c r="O76" i="8" s="1"/>
  <c r="P75" i="8"/>
  <c r="L75" i="8"/>
  <c r="O75" i="8" s="1"/>
  <c r="P74" i="8"/>
  <c r="L74" i="8"/>
  <c r="O74" i="8" s="1"/>
  <c r="P73" i="8"/>
  <c r="L73" i="8"/>
  <c r="O73" i="8" s="1"/>
  <c r="P72" i="8"/>
  <c r="L72" i="8"/>
  <c r="O72" i="8" s="1"/>
  <c r="P71" i="8"/>
  <c r="L71" i="8"/>
  <c r="O71" i="8" s="1"/>
  <c r="P70" i="8"/>
  <c r="L70" i="8"/>
  <c r="O70" i="8" s="1"/>
  <c r="P69" i="8"/>
  <c r="L69" i="8"/>
  <c r="O69" i="8" s="1"/>
  <c r="P68" i="8"/>
  <c r="L68" i="8"/>
  <c r="O68" i="8" s="1"/>
  <c r="P67" i="8"/>
  <c r="L67" i="8"/>
  <c r="O67" i="8" s="1"/>
  <c r="P66" i="8"/>
  <c r="L66" i="8"/>
  <c r="O66" i="8" s="1"/>
  <c r="P65" i="8"/>
  <c r="L65" i="8"/>
  <c r="O65" i="8" s="1"/>
  <c r="P64" i="8"/>
  <c r="L64" i="8"/>
  <c r="O64" i="8" s="1"/>
  <c r="P63" i="8"/>
  <c r="L63" i="8"/>
  <c r="O63" i="8" s="1"/>
  <c r="P62" i="8"/>
  <c r="L62" i="8"/>
  <c r="O62" i="8" s="1"/>
  <c r="P61" i="8"/>
  <c r="L61" i="8"/>
  <c r="O61" i="8" s="1"/>
  <c r="P60" i="8"/>
  <c r="L60" i="8"/>
  <c r="O60" i="8" s="1"/>
  <c r="P59" i="8"/>
  <c r="L59" i="8"/>
  <c r="O59" i="8" s="1"/>
  <c r="P58" i="8"/>
  <c r="L58" i="8"/>
  <c r="O58" i="8" s="1"/>
  <c r="P57" i="8"/>
  <c r="L57" i="8"/>
  <c r="O57" i="8" s="1"/>
  <c r="P56" i="8"/>
  <c r="L56" i="8"/>
  <c r="O56" i="8" s="1"/>
  <c r="P55" i="8"/>
  <c r="L55" i="8"/>
  <c r="O55" i="8" s="1"/>
  <c r="P54" i="8"/>
  <c r="L54" i="8"/>
  <c r="O54" i="8" s="1"/>
  <c r="P53" i="8"/>
  <c r="L53" i="8"/>
  <c r="O53" i="8" s="1"/>
  <c r="P52" i="8"/>
  <c r="L52" i="8"/>
  <c r="O52" i="8" s="1"/>
  <c r="P51" i="8"/>
  <c r="L51" i="8"/>
  <c r="O51" i="8" s="1"/>
  <c r="P50" i="8"/>
  <c r="L50" i="8"/>
  <c r="O50" i="8" s="1"/>
  <c r="P49" i="8"/>
  <c r="L49" i="8"/>
  <c r="O49" i="8" s="1"/>
  <c r="P48" i="8"/>
  <c r="O48" i="8"/>
  <c r="L48" i="8"/>
  <c r="P47" i="8"/>
  <c r="L47" i="8"/>
  <c r="O47" i="8" s="1"/>
  <c r="P46" i="8"/>
  <c r="L46" i="8"/>
  <c r="O46" i="8" s="1"/>
  <c r="P45" i="8"/>
  <c r="L45" i="8"/>
  <c r="O45" i="8" s="1"/>
  <c r="P44" i="8"/>
  <c r="L44" i="8"/>
  <c r="O44" i="8" s="1"/>
  <c r="P43" i="8"/>
  <c r="L43" i="8"/>
  <c r="O43" i="8" s="1"/>
  <c r="P42" i="8"/>
  <c r="L42" i="8"/>
  <c r="O42" i="8" s="1"/>
  <c r="P41" i="8"/>
  <c r="L41" i="8"/>
  <c r="O41" i="8" s="1"/>
  <c r="P40" i="8"/>
  <c r="L40" i="8"/>
  <c r="O40" i="8" s="1"/>
  <c r="P39" i="8"/>
  <c r="L39" i="8"/>
  <c r="O39" i="8" s="1"/>
  <c r="P38" i="8"/>
  <c r="L38" i="8"/>
  <c r="O38" i="8" s="1"/>
  <c r="P37" i="8"/>
  <c r="O37" i="8"/>
  <c r="L37" i="8"/>
  <c r="P36" i="8"/>
  <c r="L36" i="8"/>
  <c r="O36" i="8" s="1"/>
  <c r="P35" i="8"/>
  <c r="L35" i="8"/>
  <c r="O35" i="8" s="1"/>
  <c r="P34" i="8"/>
  <c r="L34" i="8"/>
  <c r="O34" i="8" s="1"/>
  <c r="P33" i="8"/>
  <c r="L33" i="8"/>
  <c r="O33" i="8" s="1"/>
  <c r="P32" i="8"/>
  <c r="L32" i="8"/>
  <c r="O32" i="8" s="1"/>
  <c r="P31" i="8"/>
  <c r="L31" i="8"/>
  <c r="O31" i="8" s="1"/>
  <c r="P30" i="8"/>
  <c r="L30" i="8"/>
  <c r="O30" i="8" s="1"/>
  <c r="P29" i="8"/>
  <c r="L29" i="8"/>
  <c r="O29" i="8" s="1"/>
  <c r="P28" i="8"/>
  <c r="L28" i="8"/>
  <c r="O28" i="8" s="1"/>
  <c r="L27" i="8"/>
  <c r="O27" i="8" s="1"/>
  <c r="P26" i="8"/>
  <c r="L26" i="8"/>
  <c r="O26" i="8" s="1"/>
  <c r="L25" i="8"/>
  <c r="O25" i="8" s="1"/>
  <c r="P24" i="8"/>
  <c r="L24" i="8"/>
  <c r="O24" i="8" s="1"/>
  <c r="P23" i="8"/>
  <c r="L23" i="8"/>
  <c r="O23" i="8" s="1"/>
  <c r="P22" i="8"/>
  <c r="L22" i="8"/>
  <c r="O22" i="8" s="1"/>
  <c r="P21" i="8"/>
  <c r="L21" i="8"/>
  <c r="O21" i="8" s="1"/>
  <c r="L20" i="8"/>
  <c r="O20" i="8" s="1"/>
  <c r="P19" i="8"/>
  <c r="L19" i="8"/>
  <c r="O19" i="8" s="1"/>
  <c r="P18" i="8"/>
  <c r="L18" i="8"/>
  <c r="O18" i="8" s="1"/>
  <c r="P17" i="8"/>
  <c r="L17" i="8"/>
  <c r="O17" i="8" s="1"/>
  <c r="P16" i="8"/>
  <c r="L16" i="8"/>
  <c r="O16" i="8" s="1"/>
  <c r="P15" i="8"/>
  <c r="L15" i="8"/>
  <c r="O15" i="8" s="1"/>
  <c r="P14" i="8"/>
  <c r="L14" i="8"/>
  <c r="O14" i="8" s="1"/>
  <c r="P13" i="8"/>
  <c r="L13" i="8"/>
  <c r="O13" i="8" s="1"/>
  <c r="P12" i="8"/>
  <c r="L12" i="8"/>
  <c r="O12" i="8" s="1"/>
  <c r="P11" i="8"/>
  <c r="L11" i="8"/>
  <c r="O11" i="8" s="1"/>
  <c r="P10" i="8"/>
  <c r="L10" i="8"/>
  <c r="O10" i="8" s="1"/>
  <c r="L9" i="8"/>
  <c r="O9" i="8" s="1"/>
  <c r="P8" i="8"/>
  <c r="L8" i="8"/>
  <c r="O8" i="8" s="1"/>
  <c r="L7" i="8"/>
  <c r="O7" i="8" s="1"/>
  <c r="P6" i="8"/>
  <c r="L6" i="8"/>
  <c r="O6" i="8" s="1"/>
  <c r="P5" i="8"/>
  <c r="L5" i="8"/>
  <c r="O5" i="8" s="1"/>
  <c r="I277" i="2"/>
  <c r="K293" i="8" l="1"/>
  <c r="L277" i="8"/>
  <c r="L291" i="8"/>
  <c r="M290" i="8"/>
  <c r="M291" i="8" s="1"/>
  <c r="L281" i="8"/>
  <c r="M281" i="8" s="1"/>
  <c r="O244" i="8"/>
  <c r="O261" i="8"/>
  <c r="G7" i="7"/>
  <c r="F7" i="7"/>
  <c r="L287" i="8" l="1"/>
  <c r="L293" i="8" s="1"/>
  <c r="M277" i="8"/>
  <c r="M287" i="8" s="1"/>
  <c r="M293" i="8" s="1"/>
  <c r="L285" i="2"/>
  <c r="L289" i="2" s="1"/>
  <c r="K296" i="2"/>
  <c r="K292" i="2"/>
  <c r="L288" i="2"/>
  <c r="J277" i="2"/>
  <c r="E277" i="2"/>
  <c r="P277" i="2"/>
  <c r="M277" i="2"/>
  <c r="N277" i="2"/>
  <c r="K277" i="2"/>
  <c r="L287" i="2"/>
  <c r="H277" i="2"/>
  <c r="G277" i="2"/>
  <c r="F277" i="2"/>
  <c r="L276" i="2"/>
  <c r="O276" i="2" s="1"/>
  <c r="L275" i="2"/>
  <c r="O275" i="2" s="1"/>
  <c r="L274" i="2"/>
  <c r="O274" i="2" s="1"/>
  <c r="L273" i="2"/>
  <c r="O273" i="2" s="1"/>
  <c r="L272" i="2"/>
  <c r="O272" i="2" s="1"/>
  <c r="L271" i="2"/>
  <c r="O271" i="2" s="1"/>
  <c r="L270" i="2"/>
  <c r="O270" i="2" s="1"/>
  <c r="L269" i="2"/>
  <c r="O269" i="2" s="1"/>
  <c r="L268" i="2"/>
  <c r="O268" i="2" s="1"/>
  <c r="L267" i="2"/>
  <c r="O267" i="2" s="1"/>
  <c r="L266" i="2"/>
  <c r="O266" i="2" s="1"/>
  <c r="L265" i="2"/>
  <c r="O265" i="2" s="1"/>
  <c r="L264" i="2"/>
  <c r="L283" i="2" l="1"/>
  <c r="K298" i="2"/>
  <c r="L277" i="2"/>
  <c r="O264" i="2"/>
  <c r="O277" i="2" s="1"/>
  <c r="M262" i="2" l="1"/>
  <c r="N262" i="2"/>
  <c r="K262" i="2"/>
  <c r="J262" i="2"/>
  <c r="I262" i="2"/>
  <c r="H262" i="2"/>
  <c r="G262" i="2"/>
  <c r="F262" i="2"/>
  <c r="E262" i="2"/>
  <c r="M244" i="2"/>
  <c r="N244" i="2"/>
  <c r="K244" i="2"/>
  <c r="J244" i="2"/>
  <c r="I244" i="2"/>
  <c r="H244" i="2"/>
  <c r="G244" i="2"/>
  <c r="F244" i="2"/>
  <c r="E244" i="2"/>
  <c r="K699" i="6"/>
  <c r="J699" i="6"/>
  <c r="I699" i="6"/>
  <c r="H699" i="6"/>
  <c r="G699" i="6"/>
  <c r="F699" i="6"/>
  <c r="E699" i="6"/>
  <c r="K676" i="6"/>
  <c r="J676" i="6"/>
  <c r="I676" i="6"/>
  <c r="H676" i="6"/>
  <c r="G676" i="6"/>
  <c r="F676" i="6"/>
  <c r="E676" i="6"/>
  <c r="K648" i="6"/>
  <c r="J648" i="6"/>
  <c r="I648" i="6"/>
  <c r="H648" i="6"/>
  <c r="G648" i="6"/>
  <c r="F648" i="6"/>
  <c r="E648" i="6"/>
  <c r="M263" i="2" l="1"/>
  <c r="N263" i="2"/>
  <c r="K263" i="2"/>
  <c r="F263" i="2"/>
  <c r="H263" i="2"/>
  <c r="J263" i="2"/>
  <c r="L282" i="2" s="1"/>
  <c r="G263" i="2"/>
  <c r="I263" i="2"/>
  <c r="E263" i="2"/>
  <c r="F677" i="6"/>
  <c r="F700" i="6" s="1"/>
  <c r="H677" i="6"/>
  <c r="H700" i="6" s="1"/>
  <c r="J677" i="6"/>
  <c r="J700" i="6" s="1"/>
  <c r="G677" i="6"/>
  <c r="G700" i="6" s="1"/>
  <c r="I677" i="6"/>
  <c r="I700" i="6" s="1"/>
  <c r="K677" i="6"/>
  <c r="K700" i="6" s="1"/>
  <c r="E677" i="6"/>
  <c r="E700" i="6" s="1"/>
  <c r="L286" i="2" l="1"/>
  <c r="J278" i="2"/>
  <c r="I278" i="2"/>
  <c r="F278" i="2"/>
  <c r="N278" i="2"/>
  <c r="L290" i="2" s="1"/>
  <c r="M290" i="2" s="1"/>
  <c r="E278" i="2"/>
  <c r="G278" i="2"/>
  <c r="H278" i="2"/>
  <c r="K278" i="2"/>
  <c r="L295" i="2" s="1"/>
  <c r="M278" i="2"/>
  <c r="L291" i="2" s="1"/>
  <c r="M291" i="2" s="1"/>
  <c r="M286" i="2" l="1"/>
  <c r="L296" i="2"/>
  <c r="M295" i="2"/>
  <c r="M296" i="2" s="1"/>
  <c r="P243" i="2" l="1"/>
  <c r="P242" i="2"/>
  <c r="P240" i="2"/>
  <c r="P239" i="2"/>
  <c r="P238" i="2"/>
  <c r="P237" i="2"/>
  <c r="P236" i="2"/>
  <c r="P235" i="2"/>
  <c r="P233" i="2"/>
  <c r="P231" i="2"/>
  <c r="P230" i="2"/>
  <c r="P229" i="2"/>
  <c r="P228" i="2"/>
  <c r="P227" i="2"/>
  <c r="P226" i="2"/>
  <c r="P225" i="2"/>
  <c r="P224" i="2"/>
  <c r="P222" i="2"/>
  <c r="P221" i="2"/>
  <c r="P220" i="2"/>
  <c r="P219" i="2"/>
  <c r="P218" i="2"/>
  <c r="P217" i="2"/>
  <c r="P216" i="2"/>
  <c r="P215" i="2"/>
  <c r="P214" i="2"/>
  <c r="P213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6" i="2"/>
  <c r="P24" i="2"/>
  <c r="P23" i="2"/>
  <c r="P22" i="2"/>
  <c r="P21" i="2"/>
  <c r="P19" i="2"/>
  <c r="P18" i="2"/>
  <c r="P17" i="2"/>
  <c r="P16" i="2"/>
  <c r="P15" i="2"/>
  <c r="P14" i="2"/>
  <c r="P13" i="2"/>
  <c r="P12" i="2"/>
  <c r="P11" i="2"/>
  <c r="P10" i="2"/>
  <c r="P8" i="2"/>
  <c r="P6" i="2"/>
  <c r="P5" i="2"/>
  <c r="P262" i="2" l="1"/>
  <c r="P244" i="2"/>
  <c r="L99" i="2"/>
  <c r="O99" i="2" s="1"/>
  <c r="L98" i="2"/>
  <c r="O98" i="2" s="1"/>
  <c r="L97" i="2"/>
  <c r="O97" i="2" s="1"/>
  <c r="L96" i="2"/>
  <c r="O96" i="2" s="1"/>
  <c r="L95" i="2"/>
  <c r="O95" i="2" s="1"/>
  <c r="L94" i="2"/>
  <c r="O94" i="2" s="1"/>
  <c r="L93" i="2"/>
  <c r="O93" i="2" s="1"/>
  <c r="L92" i="2"/>
  <c r="O92" i="2" s="1"/>
  <c r="L91" i="2"/>
  <c r="O91" i="2" s="1"/>
  <c r="L90" i="2"/>
  <c r="O90" i="2" s="1"/>
  <c r="L89" i="2"/>
  <c r="O89" i="2" s="1"/>
  <c r="L88" i="2"/>
  <c r="O88" i="2" s="1"/>
  <c r="L87" i="2"/>
  <c r="O87" i="2" s="1"/>
  <c r="L86" i="2"/>
  <c r="O86" i="2" s="1"/>
  <c r="L85" i="2"/>
  <c r="O85" i="2" s="1"/>
  <c r="L84" i="2"/>
  <c r="O84" i="2" s="1"/>
  <c r="L83" i="2"/>
  <c r="O83" i="2" s="1"/>
  <c r="L82" i="2"/>
  <c r="O82" i="2" s="1"/>
  <c r="L196" i="2"/>
  <c r="O196" i="2" s="1"/>
  <c r="L195" i="2"/>
  <c r="O195" i="2" s="1"/>
  <c r="L194" i="2"/>
  <c r="O194" i="2" s="1"/>
  <c r="L193" i="2"/>
  <c r="O193" i="2" s="1"/>
  <c r="L192" i="2"/>
  <c r="O192" i="2" s="1"/>
  <c r="L191" i="2"/>
  <c r="O191" i="2" s="1"/>
  <c r="L190" i="2"/>
  <c r="O190" i="2" s="1"/>
  <c r="L189" i="2"/>
  <c r="O189" i="2" s="1"/>
  <c r="L188" i="2"/>
  <c r="O188" i="2" s="1"/>
  <c r="L187" i="2"/>
  <c r="O187" i="2" s="1"/>
  <c r="L186" i="2"/>
  <c r="O186" i="2" s="1"/>
  <c r="L185" i="2"/>
  <c r="O185" i="2" s="1"/>
  <c r="L184" i="2"/>
  <c r="O184" i="2" s="1"/>
  <c r="L183" i="2"/>
  <c r="O183" i="2" s="1"/>
  <c r="L182" i="2"/>
  <c r="O182" i="2" s="1"/>
  <c r="L181" i="2"/>
  <c r="O181" i="2" s="1"/>
  <c r="L180" i="2"/>
  <c r="O180" i="2" s="1"/>
  <c r="L81" i="2"/>
  <c r="O81" i="2" s="1"/>
  <c r="L80" i="2"/>
  <c r="O80" i="2" s="1"/>
  <c r="L79" i="2"/>
  <c r="O79" i="2" s="1"/>
  <c r="L78" i="2"/>
  <c r="O78" i="2" s="1"/>
  <c r="L77" i="2"/>
  <c r="O77" i="2" s="1"/>
  <c r="L76" i="2"/>
  <c r="O76" i="2" s="1"/>
  <c r="L75" i="2"/>
  <c r="O75" i="2" s="1"/>
  <c r="L74" i="2"/>
  <c r="O74" i="2" s="1"/>
  <c r="L73" i="2"/>
  <c r="O73" i="2" s="1"/>
  <c r="L72" i="2"/>
  <c r="O72" i="2" s="1"/>
  <c r="L71" i="2"/>
  <c r="O71" i="2" s="1"/>
  <c r="L70" i="2"/>
  <c r="O70" i="2" s="1"/>
  <c r="L69" i="2"/>
  <c r="O69" i="2" s="1"/>
  <c r="L68" i="2"/>
  <c r="O68" i="2" s="1"/>
  <c r="L67" i="2"/>
  <c r="O67" i="2" s="1"/>
  <c r="L66" i="2"/>
  <c r="O66" i="2" s="1"/>
  <c r="L179" i="2"/>
  <c r="O179" i="2" s="1"/>
  <c r="L178" i="2"/>
  <c r="O178" i="2" s="1"/>
  <c r="L177" i="2"/>
  <c r="O177" i="2" s="1"/>
  <c r="L176" i="2"/>
  <c r="O176" i="2" s="1"/>
  <c r="L175" i="2"/>
  <c r="O175" i="2" s="1"/>
  <c r="L174" i="2"/>
  <c r="O174" i="2" s="1"/>
  <c r="L173" i="2"/>
  <c r="O173" i="2" s="1"/>
  <c r="L172" i="2"/>
  <c r="O172" i="2" s="1"/>
  <c r="L209" i="2"/>
  <c r="O209" i="2" s="1"/>
  <c r="L208" i="2"/>
  <c r="O208" i="2" s="1"/>
  <c r="L171" i="2"/>
  <c r="O171" i="2" s="1"/>
  <c r="L170" i="2"/>
  <c r="O170" i="2" s="1"/>
  <c r="L169" i="2"/>
  <c r="O169" i="2" s="1"/>
  <c r="L168" i="2"/>
  <c r="O168" i="2" s="1"/>
  <c r="L167" i="2"/>
  <c r="O167" i="2" s="1"/>
  <c r="L166" i="2"/>
  <c r="O166" i="2" s="1"/>
  <c r="L165" i="2"/>
  <c r="O165" i="2" s="1"/>
  <c r="L164" i="2"/>
  <c r="O164" i="2" s="1"/>
  <c r="L163" i="2"/>
  <c r="O163" i="2" s="1"/>
  <c r="L162" i="2"/>
  <c r="O162" i="2" s="1"/>
  <c r="L65" i="2"/>
  <c r="L64" i="2"/>
  <c r="L63" i="2"/>
  <c r="L62" i="2"/>
  <c r="O62" i="2" s="1"/>
  <c r="L59" i="2"/>
  <c r="O59" i="2" s="1"/>
  <c r="L58" i="2"/>
  <c r="O58" i="2" s="1"/>
  <c r="L57" i="2"/>
  <c r="O57" i="2" s="1"/>
  <c r="L56" i="2"/>
  <c r="O56" i="2" s="1"/>
  <c r="L55" i="2"/>
  <c r="O55" i="2" s="1"/>
  <c r="L54" i="2"/>
  <c r="O54" i="2" s="1"/>
  <c r="L53" i="2"/>
  <c r="O53" i="2" s="1"/>
  <c r="L52" i="2"/>
  <c r="O52" i="2" s="1"/>
  <c r="L51" i="2"/>
  <c r="O51" i="2" s="1"/>
  <c r="L50" i="2"/>
  <c r="O50" i="2" s="1"/>
  <c r="L49" i="2"/>
  <c r="O49" i="2" s="1"/>
  <c r="L48" i="2"/>
  <c r="O48" i="2" s="1"/>
  <c r="L47" i="2"/>
  <c r="O47" i="2" s="1"/>
  <c r="L46" i="2"/>
  <c r="O46" i="2" s="1"/>
  <c r="L45" i="2"/>
  <c r="O45" i="2" s="1"/>
  <c r="L44" i="2"/>
  <c r="O44" i="2" s="1"/>
  <c r="L43" i="2"/>
  <c r="O43" i="2" s="1"/>
  <c r="L42" i="2"/>
  <c r="O42" i="2" s="1"/>
  <c r="L41" i="2"/>
  <c r="O41" i="2" s="1"/>
  <c r="L40" i="2"/>
  <c r="O40" i="2" s="1"/>
  <c r="L39" i="2"/>
  <c r="O39" i="2" s="1"/>
  <c r="L38" i="2"/>
  <c r="O38" i="2" s="1"/>
  <c r="L37" i="2"/>
  <c r="O37" i="2" s="1"/>
  <c r="L61" i="2"/>
  <c r="L60" i="2"/>
  <c r="O60" i="2" s="1"/>
  <c r="L207" i="2"/>
  <c r="O207" i="2" s="1"/>
  <c r="L206" i="2"/>
  <c r="O206" i="2" s="1"/>
  <c r="L205" i="2"/>
  <c r="O205" i="2" s="1"/>
  <c r="L204" i="2"/>
  <c r="O204" i="2" s="1"/>
  <c r="L203" i="2"/>
  <c r="O203" i="2" s="1"/>
  <c r="L202" i="2"/>
  <c r="O202" i="2" s="1"/>
  <c r="L201" i="2"/>
  <c r="O201" i="2" s="1"/>
  <c r="L200" i="2"/>
  <c r="O200" i="2" s="1"/>
  <c r="L199" i="2"/>
  <c r="O199" i="2" s="1"/>
  <c r="L198" i="2"/>
  <c r="O198" i="2" s="1"/>
  <c r="L197" i="2"/>
  <c r="O197" i="2" s="1"/>
  <c r="L161" i="2"/>
  <c r="O161" i="2" s="1"/>
  <c r="L160" i="2"/>
  <c r="O160" i="2" s="1"/>
  <c r="L159" i="2"/>
  <c r="O159" i="2" s="1"/>
  <c r="L158" i="2"/>
  <c r="O158" i="2" s="1"/>
  <c r="L157" i="2"/>
  <c r="O157" i="2" s="1"/>
  <c r="L156" i="2"/>
  <c r="O156" i="2" s="1"/>
  <c r="L155" i="2"/>
  <c r="O155" i="2" s="1"/>
  <c r="L154" i="2"/>
  <c r="O154" i="2" s="1"/>
  <c r="L153" i="2"/>
  <c r="O153" i="2" s="1"/>
  <c r="L152" i="2"/>
  <c r="O152" i="2" s="1"/>
  <c r="L151" i="2"/>
  <c r="O151" i="2" s="1"/>
  <c r="L150" i="2"/>
  <c r="O150" i="2" s="1"/>
  <c r="L149" i="2"/>
  <c r="O149" i="2" s="1"/>
  <c r="L148" i="2"/>
  <c r="O148" i="2" s="1"/>
  <c r="L147" i="2"/>
  <c r="O147" i="2" s="1"/>
  <c r="L146" i="2"/>
  <c r="O146" i="2" s="1"/>
  <c r="L145" i="2"/>
  <c r="O145" i="2" s="1"/>
  <c r="L144" i="2"/>
  <c r="O144" i="2" s="1"/>
  <c r="L143" i="2"/>
  <c r="O143" i="2" s="1"/>
  <c r="L261" i="2"/>
  <c r="O261" i="2" s="1"/>
  <c r="L260" i="2"/>
  <c r="O260" i="2" s="1"/>
  <c r="L259" i="2"/>
  <c r="O259" i="2" s="1"/>
  <c r="L258" i="2"/>
  <c r="O258" i="2" s="1"/>
  <c r="L257" i="2"/>
  <c r="O257" i="2" s="1"/>
  <c r="L256" i="2"/>
  <c r="O256" i="2" s="1"/>
  <c r="L255" i="2"/>
  <c r="O255" i="2" s="1"/>
  <c r="L254" i="2"/>
  <c r="O254" i="2" s="1"/>
  <c r="L253" i="2"/>
  <c r="O253" i="2" s="1"/>
  <c r="L252" i="2"/>
  <c r="O252" i="2" s="1"/>
  <c r="L251" i="2"/>
  <c r="O251" i="2" s="1"/>
  <c r="L142" i="2"/>
  <c r="O142" i="2" s="1"/>
  <c r="L141" i="2"/>
  <c r="O141" i="2" s="1"/>
  <c r="L140" i="2"/>
  <c r="O140" i="2" s="1"/>
  <c r="L139" i="2"/>
  <c r="O139" i="2" s="1"/>
  <c r="L138" i="2"/>
  <c r="O138" i="2" s="1"/>
  <c r="L137" i="2"/>
  <c r="O137" i="2" s="1"/>
  <c r="L136" i="2"/>
  <c r="O136" i="2" s="1"/>
  <c r="L135" i="2"/>
  <c r="O135" i="2" s="1"/>
  <c r="L134" i="2"/>
  <c r="O134" i="2" s="1"/>
  <c r="L133" i="2"/>
  <c r="O133" i="2" s="1"/>
  <c r="L132" i="2"/>
  <c r="O132" i="2" s="1"/>
  <c r="L131" i="2"/>
  <c r="O131" i="2" s="1"/>
  <c r="L130" i="2"/>
  <c r="O130" i="2" s="1"/>
  <c r="L129" i="2"/>
  <c r="O129" i="2" s="1"/>
  <c r="L128" i="2"/>
  <c r="O128" i="2" s="1"/>
  <c r="L127" i="2"/>
  <c r="O127" i="2" s="1"/>
  <c r="L126" i="2"/>
  <c r="O126" i="2" s="1"/>
  <c r="L125" i="2"/>
  <c r="O125" i="2" s="1"/>
  <c r="L124" i="2"/>
  <c r="O124" i="2" s="1"/>
  <c r="L123" i="2"/>
  <c r="O123" i="2" s="1"/>
  <c r="L122" i="2"/>
  <c r="O122" i="2" s="1"/>
  <c r="L121" i="2"/>
  <c r="O121" i="2" s="1"/>
  <c r="L120" i="2"/>
  <c r="O120" i="2" s="1"/>
  <c r="L119" i="2"/>
  <c r="O119" i="2" s="1"/>
  <c r="L118" i="2"/>
  <c r="O118" i="2" s="1"/>
  <c r="L117" i="2"/>
  <c r="O117" i="2" s="1"/>
  <c r="L116" i="2"/>
  <c r="O116" i="2" s="1"/>
  <c r="L115" i="2"/>
  <c r="O115" i="2" s="1"/>
  <c r="L114" i="2"/>
  <c r="O114" i="2" s="1"/>
  <c r="L113" i="2"/>
  <c r="O113" i="2" s="1"/>
  <c r="L112" i="2"/>
  <c r="O112" i="2" s="1"/>
  <c r="L111" i="2"/>
  <c r="O111" i="2" s="1"/>
  <c r="L110" i="2"/>
  <c r="O110" i="2" s="1"/>
  <c r="L109" i="2"/>
  <c r="O109" i="2" s="1"/>
  <c r="L108" i="2"/>
  <c r="O108" i="2" s="1"/>
  <c r="L107" i="2"/>
  <c r="O107" i="2" s="1"/>
  <c r="L106" i="2"/>
  <c r="O106" i="2" s="1"/>
  <c r="L105" i="2"/>
  <c r="O105" i="2" s="1"/>
  <c r="L104" i="2"/>
  <c r="O104" i="2" s="1"/>
  <c r="L103" i="2"/>
  <c r="O103" i="2" s="1"/>
  <c r="L102" i="2"/>
  <c r="O102" i="2" s="1"/>
  <c r="L101" i="2"/>
  <c r="O101" i="2" s="1"/>
  <c r="L100" i="2"/>
  <c r="O100" i="2" s="1"/>
  <c r="L241" i="2"/>
  <c r="O241" i="2" s="1"/>
  <c r="L240" i="2"/>
  <c r="O240" i="2" s="1"/>
  <c r="L239" i="2"/>
  <c r="O239" i="2" s="1"/>
  <c r="L238" i="2"/>
  <c r="O238" i="2" s="1"/>
  <c r="L237" i="2"/>
  <c r="O237" i="2" s="1"/>
  <c r="L236" i="2"/>
  <c r="O236" i="2" s="1"/>
  <c r="L235" i="2"/>
  <c r="O235" i="2" s="1"/>
  <c r="L234" i="2"/>
  <c r="O234" i="2" s="1"/>
  <c r="L233" i="2"/>
  <c r="O233" i="2" s="1"/>
  <c r="L232" i="2"/>
  <c r="O232" i="2" s="1"/>
  <c r="L231" i="2"/>
  <c r="O231" i="2" s="1"/>
  <c r="L230" i="2"/>
  <c r="O230" i="2" s="1"/>
  <c r="L229" i="2"/>
  <c r="O229" i="2" s="1"/>
  <c r="L228" i="2"/>
  <c r="O228" i="2" s="1"/>
  <c r="L227" i="2"/>
  <c r="O227" i="2" s="1"/>
  <c r="L226" i="2"/>
  <c r="O226" i="2" s="1"/>
  <c r="L225" i="2"/>
  <c r="O225" i="2" s="1"/>
  <c r="L224" i="2"/>
  <c r="O224" i="2" s="1"/>
  <c r="L223" i="2"/>
  <c r="O223" i="2" s="1"/>
  <c r="L222" i="2"/>
  <c r="O222" i="2" s="1"/>
  <c r="L221" i="2"/>
  <c r="O221" i="2" s="1"/>
  <c r="L220" i="2"/>
  <c r="O220" i="2" s="1"/>
  <c r="L219" i="2"/>
  <c r="O219" i="2" s="1"/>
  <c r="L218" i="2"/>
  <c r="O218" i="2" s="1"/>
  <c r="L217" i="2"/>
  <c r="O217" i="2" s="1"/>
  <c r="L216" i="2"/>
  <c r="O216" i="2" s="1"/>
  <c r="L215" i="2"/>
  <c r="O215" i="2" s="1"/>
  <c r="L214" i="2"/>
  <c r="O214" i="2" s="1"/>
  <c r="L213" i="2"/>
  <c r="O213" i="2" s="1"/>
  <c r="L212" i="2"/>
  <c r="O212" i="2" s="1"/>
  <c r="L211" i="2"/>
  <c r="O211" i="2" s="1"/>
  <c r="L210" i="2"/>
  <c r="O210" i="2" s="1"/>
  <c r="L243" i="2"/>
  <c r="O243" i="2" s="1"/>
  <c r="L242" i="2"/>
  <c r="L250" i="2"/>
  <c r="O250" i="2" s="1"/>
  <c r="L249" i="2"/>
  <c r="O249" i="2" s="1"/>
  <c r="L248" i="2"/>
  <c r="O248" i="2" s="1"/>
  <c r="L247" i="2"/>
  <c r="O247" i="2" s="1"/>
  <c r="L246" i="2"/>
  <c r="O246" i="2" s="1"/>
  <c r="L245" i="2"/>
  <c r="L36" i="2"/>
  <c r="O36" i="2" s="1"/>
  <c r="L35" i="2"/>
  <c r="O35" i="2" s="1"/>
  <c r="L34" i="2"/>
  <c r="O34" i="2" s="1"/>
  <c r="L33" i="2"/>
  <c r="O33" i="2" s="1"/>
  <c r="L32" i="2"/>
  <c r="O32" i="2" s="1"/>
  <c r="L31" i="2"/>
  <c r="O31" i="2" s="1"/>
  <c r="L30" i="2"/>
  <c r="O30" i="2" s="1"/>
  <c r="L29" i="2"/>
  <c r="O29" i="2" s="1"/>
  <c r="L28" i="2"/>
  <c r="O28" i="2" s="1"/>
  <c r="L27" i="2"/>
  <c r="O27" i="2" s="1"/>
  <c r="L26" i="2"/>
  <c r="O26" i="2" s="1"/>
  <c r="L25" i="2"/>
  <c r="O25" i="2" s="1"/>
  <c r="L24" i="2"/>
  <c r="O24" i="2" s="1"/>
  <c r="L23" i="2"/>
  <c r="O23" i="2" s="1"/>
  <c r="L22" i="2"/>
  <c r="O22" i="2" s="1"/>
  <c r="L21" i="2"/>
  <c r="O21" i="2" s="1"/>
  <c r="L20" i="2"/>
  <c r="O20" i="2" s="1"/>
  <c r="L19" i="2"/>
  <c r="O19" i="2" s="1"/>
  <c r="L18" i="2"/>
  <c r="O18" i="2" s="1"/>
  <c r="L17" i="2"/>
  <c r="O17" i="2" s="1"/>
  <c r="L16" i="2"/>
  <c r="O16" i="2" s="1"/>
  <c r="L15" i="2"/>
  <c r="O15" i="2" s="1"/>
  <c r="L14" i="2"/>
  <c r="O14" i="2" s="1"/>
  <c r="L13" i="2"/>
  <c r="O13" i="2" s="1"/>
  <c r="L12" i="2"/>
  <c r="O12" i="2" s="1"/>
  <c r="L11" i="2"/>
  <c r="O11" i="2" s="1"/>
  <c r="L10" i="2"/>
  <c r="O10" i="2" s="1"/>
  <c r="L9" i="2"/>
  <c r="O9" i="2" s="1"/>
  <c r="L8" i="2"/>
  <c r="O8" i="2" s="1"/>
  <c r="L7" i="2"/>
  <c r="O7" i="2" s="1"/>
  <c r="L6" i="2"/>
  <c r="O6" i="2" s="1"/>
  <c r="L5" i="2"/>
  <c r="O61" i="2" l="1"/>
  <c r="O64" i="2"/>
  <c r="O63" i="2"/>
  <c r="O65" i="2"/>
  <c r="P263" i="2"/>
  <c r="O245" i="2"/>
  <c r="O262" i="2" s="1"/>
  <c r="L262" i="2"/>
  <c r="L244" i="2"/>
  <c r="O242" i="2"/>
  <c r="O5" i="2"/>
  <c r="P278" i="2" l="1"/>
  <c r="L263" i="2"/>
  <c r="O244" i="2"/>
  <c r="L278" i="2" l="1"/>
  <c r="O263" i="2"/>
  <c r="M282" i="2" l="1"/>
  <c r="M292" i="2" s="1"/>
  <c r="M298" i="2" s="1"/>
  <c r="L292" i="2"/>
  <c r="L298" i="2" s="1"/>
  <c r="O278" i="2"/>
</calcChain>
</file>

<file path=xl/sharedStrings.xml><?xml version="1.0" encoding="utf-8"?>
<sst xmlns="http://schemas.openxmlformats.org/spreadsheetml/2006/main" count="3823" uniqueCount="860">
  <si>
    <t>REGIMEN</t>
  </si>
  <si>
    <t>REGIMEN AGENDA</t>
  </si>
  <si>
    <t>0-30</t>
  </si>
  <si>
    <t>181-360</t>
  </si>
  <si>
    <t>31-60</t>
  </si>
  <si>
    <t>61-90</t>
  </si>
  <si>
    <t>91-180</t>
  </si>
  <si>
    <t>ANTICIPOS</t>
  </si>
  <si>
    <t>GIRO DIRECTO</t>
  </si>
  <si>
    <t>MAYOR DE 360</t>
  </si>
  <si>
    <t>SIN RADICAR</t>
  </si>
  <si>
    <t>Total general</t>
  </si>
  <si>
    <t>A_CONTRIBUTIVO</t>
  </si>
  <si>
    <t>CONTRIBUTIVO</t>
  </si>
  <si>
    <t xml:space="preserve">EPS Y MEDICINA PREPAGADA SURAMERICANA S.A. - REGIMEN CONTRIBUTIVO   </t>
  </si>
  <si>
    <t xml:space="preserve">FONDO DE PASIVO SOCIAL DE FERROCARRILES NACIONALES DE COLOMBIA   </t>
  </si>
  <si>
    <t xml:space="preserve">SALUD TOTAL ENTIDAD PROMOTORA DE SALUD DEL RÉGIMEN CONTRIBUTIVO S.A.   </t>
  </si>
  <si>
    <t xml:space="preserve">SERVICIOS MEDICOS INTEGRALES D   </t>
  </si>
  <si>
    <t xml:space="preserve">ENTIDAD PROMOTORA DE SALUD SANITAS S A S - EN INTERVENCIÓN BAJO LA MEDIDA DE TOMA DE POSESIÓN   </t>
  </si>
  <si>
    <t xml:space="preserve">S.O.S. - ENTIDAD PROMOTORA DE SALUD SERVICIO OCCIDENTAL DE SALUD S.A. S.O.S. - REGIMEN CONTRIBUTIVO   </t>
  </si>
  <si>
    <t xml:space="preserve">ASOCIACIÓN MUTUAL SER - EMPRESA SOLIDARIA DE SALUD ESS   </t>
  </si>
  <si>
    <t xml:space="preserve">PIJAOS SALUD EPSI   </t>
  </si>
  <si>
    <t xml:space="preserve">ASMET SALUD EPSS   </t>
  </si>
  <si>
    <t xml:space="preserve">ASOCIACIÓN INDÍGENA DEL CAUCA A.I.C. EPSI   </t>
  </si>
  <si>
    <t xml:space="preserve">DUSAKAWI EPSI- ASOCIACION DE CABILDOS INDIGENAS DEL CESAR Y LA GUAJIRA   </t>
  </si>
  <si>
    <t xml:space="preserve">ENTIDAD PROMOTORA DE SALUD FAMISANAR SAS . - REGIMEN CONTRIBUTIVO   </t>
  </si>
  <si>
    <t xml:space="preserve">ALIANSALUD EPS - ENTIDAD PROMOTORA DE SALUD S.A - REGIMEN CONTRIBUTIVO   </t>
  </si>
  <si>
    <t xml:space="preserve">MALLAMAS EPSI- ENTIDAD PROMOTORA DE SALUD   </t>
  </si>
  <si>
    <t xml:space="preserve">ANAS WAYUU EPSI- EMPRESA PROMOTORA DE SALUD INDÍGENA   </t>
  </si>
  <si>
    <t xml:space="preserve">CAJA DE COMPENSACION FAMILIAR COMPENSAR   </t>
  </si>
  <si>
    <t xml:space="preserve">CAJACOPI ATLÁNTICO - CAJA DE COMPENSACIÓN FAMILIAR   </t>
  </si>
  <si>
    <t xml:space="preserve">COMFENALCO VALLE DEL CAUCA   </t>
  </si>
  <si>
    <t xml:space="preserve">CAPRESOCA E.P.S S. - CAJA DE PREVISIÓN SOCIAL DE CASANARE   </t>
  </si>
  <si>
    <t xml:space="preserve">COMFASUCRE - CAJA DE COMPENSACIÓN FAMILIAR DE SUCRE   </t>
  </si>
  <si>
    <t xml:space="preserve">NUEVA EPS S.A. - REGIMEN CONTRIBUTIVO   </t>
  </si>
  <si>
    <t xml:space="preserve">COOSALUD ENTIDAD PROMOTORA DE SALUD S.A. S   </t>
  </si>
  <si>
    <t xml:space="preserve">CAPITAL SALUD EPS SAS - ENTIDAD PROMOTORA DE SALUD   </t>
  </si>
  <si>
    <t xml:space="preserve">ALIANZA MEDELLIN ANTIOQUIA EPSS S.A.S. - REGIMEN SUBSIDIADO   </t>
  </si>
  <si>
    <t xml:space="preserve">FUNDACION SALUDMIA EPS   </t>
  </si>
  <si>
    <t xml:space="preserve">ASMET SALUD EPS SAS S   </t>
  </si>
  <si>
    <t xml:space="preserve">EMSSANAR EPS S.A.S -S   </t>
  </si>
  <si>
    <t xml:space="preserve">SALUD BOLIVAR EPS SAS   </t>
  </si>
  <si>
    <t xml:space="preserve">CAJACOPI EPS S.A.S   </t>
  </si>
  <si>
    <t xml:space="preserve">EPS FAMILIAR DE COLOMBIA S.AS.   </t>
  </si>
  <si>
    <t>A_CONTRIBUTIVO PGP</t>
  </si>
  <si>
    <t>A_CONTRIBUTIVO PYD</t>
  </si>
  <si>
    <t>ARRENDAMIENTOS</t>
  </si>
  <si>
    <t>OTROS NO VENTA</t>
  </si>
  <si>
    <t>DANIEL  JOSE NAVARRO CRUZ</t>
  </si>
  <si>
    <t>BLANCA NELLY BEJARANO GOMEZ</t>
  </si>
  <si>
    <t>SILVIA  BEJARANO GOMEZ</t>
  </si>
  <si>
    <t>MARTHA LUCIA BELTRAN PATACON</t>
  </si>
  <si>
    <t>MARCO TULIO SALAS CASALLAS</t>
  </si>
  <si>
    <t xml:space="preserve">ARCO PEST CONTROL SAS.   </t>
  </si>
  <si>
    <t>B_CAPITA</t>
  </si>
  <si>
    <t>SUBSIDIADO CAPITA</t>
  </si>
  <si>
    <t>C_SUBSIDIADO</t>
  </si>
  <si>
    <t>SUBSIDIADO</t>
  </si>
  <si>
    <t>COMFANDI - CAJA DE COMPENSACION FAMILIAR DEL VALLE DEL CAUCA COMFAMILIAR ANDI</t>
  </si>
  <si>
    <t xml:space="preserve">COMFAORIENTE - CAJA DE COMPENSACIÓN FAMILIAR DEL ORIENTE COLOMBIANO   </t>
  </si>
  <si>
    <t xml:space="preserve">COMFACAUCA - CAJA DE COMPENSACION FAMILIAR DEL CAUCA   </t>
  </si>
  <si>
    <t xml:space="preserve">COMFACHOCO - CAJA DE COMPENSACIÓN FAMILIAR DEL CHOCÓ   </t>
  </si>
  <si>
    <t>C_SUBSIDIADO PYD</t>
  </si>
  <si>
    <t>FFDS</t>
  </si>
  <si>
    <t xml:space="preserve">FONDO FINANCIERO DISTRITAL   </t>
  </si>
  <si>
    <t>D_PGP</t>
  </si>
  <si>
    <t>F_MEDICINA PREPAGADA</t>
  </si>
  <si>
    <t>OTROS VENTAS</t>
  </si>
  <si>
    <t>COLMEDICA MEDICINA PREPAGADA S A</t>
  </si>
  <si>
    <t xml:space="preserve">COMPAÑIA DE MEDICINA PREPAGADA COLSANITAS S.A.   </t>
  </si>
  <si>
    <t xml:space="preserve">COLPATRIA MEDICIN PREPAGADA SA   </t>
  </si>
  <si>
    <t>G_IPS PRIVADAS</t>
  </si>
  <si>
    <t xml:space="preserve">FUNDACION COSME DAMIAN   </t>
  </si>
  <si>
    <t xml:space="preserve">CLINICA COLSANITAS S.A   </t>
  </si>
  <si>
    <t xml:space="preserve">PREVIMEDIC EPS   </t>
  </si>
  <si>
    <t xml:space="preserve">FIDUPREVISORA S A   </t>
  </si>
  <si>
    <t xml:space="preserve">SERVISALUD - IPS PRIVADA   </t>
  </si>
  <si>
    <t xml:space="preserve">MEDICINA INTEGRAL - IPS PRIVADA   </t>
  </si>
  <si>
    <t xml:space="preserve">UNIONTEMPORAL SALUD CAFE   </t>
  </si>
  <si>
    <t xml:space="preserve">SOCIEDAD CLINICA EMCOSALUD SA   </t>
  </si>
  <si>
    <t xml:space="preserve">ADMINISTRADORA COUNTRY S.A   </t>
  </si>
  <si>
    <t xml:space="preserve">COSMITET LTA - IPS PRIVADA   </t>
  </si>
  <si>
    <t xml:space="preserve">COLOMBIANA DE SALUD   </t>
  </si>
  <si>
    <t xml:space="preserve">COLOMBIANA DE TRASPLANTES S.A.   </t>
  </si>
  <si>
    <t xml:space="preserve">SALUD INTEGRAL UNION TEMPORAL   </t>
  </si>
  <si>
    <t xml:space="preserve">CONSORCIO FERSALUD   </t>
  </si>
  <si>
    <t xml:space="preserve">CLINICA SHAIO   </t>
  </si>
  <si>
    <t>HOSPITAL UNIVERSITARIO SAN IGNACIO</t>
  </si>
  <si>
    <t xml:space="preserve">FUNDACION CARDIO INFANTIL - IN   </t>
  </si>
  <si>
    <t xml:space="preserve">FUNDACION SANTAFE DE BOGOTA   </t>
  </si>
  <si>
    <t xml:space="preserve">FUND.ESC.MEDICINA JUAN N.CORPA   </t>
  </si>
  <si>
    <t xml:space="preserve">MEDICOS ASOCIADOS S.A.   </t>
  </si>
  <si>
    <t xml:space="preserve">ORGANIZACIÓN CLINICA GENERAL DEL NORTE S.A.S   </t>
  </si>
  <si>
    <t xml:space="preserve">FUNDACION OFTALMOLOGICA DE SANTANDER FOSCAL - IPS PRIVADA   </t>
  </si>
  <si>
    <t xml:space="preserve">ESCUELA SUPERIOR DE ADMINISTRACION PUBLICA   </t>
  </si>
  <si>
    <t xml:space="preserve">SUMIMEDICAL IPS   </t>
  </si>
  <si>
    <t xml:space="preserve">UNION TEMPORAL DEL NORTE   </t>
  </si>
  <si>
    <t xml:space="preserve">UNION TEMPORAL TOLIHUILA   </t>
  </si>
  <si>
    <t xml:space="preserve">UNION TEMPORAL SERVISALUD SAN JOSE   </t>
  </si>
  <si>
    <t xml:space="preserve">UNION TEMPORAL UT RED INTEGRADA FOSCAL-CUB   </t>
  </si>
  <si>
    <t xml:space="preserve">UNION TEMPORAL MEDISALUD UT   </t>
  </si>
  <si>
    <t>H_IPS PÚBLICAS</t>
  </si>
  <si>
    <t xml:space="preserve">SUBRED INTEGRADA DE SERVICIOS SUR OCCCIDENTE E.S.E.   </t>
  </si>
  <si>
    <t>I_COMPAÑIAS ASEGURADORAS</t>
  </si>
  <si>
    <t>MAPFRE COLOMBIA VIDA SEGUROS S A - POLIZA SALUD</t>
  </si>
  <si>
    <t xml:space="preserve">COMPAÑIA DE SEGUROS BOLIVAR S.A. - ADM RIESGOS LABORAL   </t>
  </si>
  <si>
    <t xml:space="preserve">ASEGURADORA NACIONAL DE SEGUROS    </t>
  </si>
  <si>
    <t xml:space="preserve">LIBERTY SEGUROS DE VIDA SA - ADM RIESGOS LABORALES   </t>
  </si>
  <si>
    <t xml:space="preserve">SEGUROS DE VIDA DEL ESTADO S A - POLIZA SALUD   </t>
  </si>
  <si>
    <t xml:space="preserve">POSITIVA COMPAÑIA DE SEGUROS S.A. - ADM RIESGOS LABORALES   </t>
  </si>
  <si>
    <t xml:space="preserve">ASEGURADORA SOLIDARIA DE COLOMBIA ENTIDAD COOPERATIVA - SEGUROS ESCOLARES   </t>
  </si>
  <si>
    <t>INCAPACIDADES</t>
  </si>
  <si>
    <t xml:space="preserve">SEGUROS DE VIDA SURAMERICANA S.A.   </t>
  </si>
  <si>
    <t xml:space="preserve">ADMIN DE LOS RECURSOS DEL SISTEMA GRAL DE SEGURIDAD SOCIAL   </t>
  </si>
  <si>
    <t>J_ENTIDADES REGIMEN ESPECIAL</t>
  </si>
  <si>
    <t xml:space="preserve">POLICIA NACIONAL SANIDAD BOYAC   </t>
  </si>
  <si>
    <t>UNIDAD MEDICO ASISTENCIAL DEL PUTUMAYO EMPRESA UNIPERSONAL</t>
  </si>
  <si>
    <t xml:space="preserve">DIRECCION GENERAL DE SANIDAD EJERCITO   </t>
  </si>
  <si>
    <t xml:space="preserve">FIDEICOMISOS PATRIMONIOS AUTONOMOS FIDUCIARIA LA PREVISORA S.A   </t>
  </si>
  <si>
    <t xml:space="preserve">FIDUCIARIA LA PREVISORA SA  FIDUPREVISORA SA   </t>
  </si>
  <si>
    <t xml:space="preserve">UNIDAD DE SALUD UNIVERSIDAD DEL CAUCA   </t>
  </si>
  <si>
    <t xml:space="preserve">UNIVERSIDAD NACIONAL DE COLOMBIA UNISALUD   </t>
  </si>
  <si>
    <t xml:space="preserve">ECOPETROL S.A. - EMPRESA COLOMBIANA DE PETROLEOS   </t>
  </si>
  <si>
    <t>UNIDAD ADMINISTRATIVA ESPECIAL DE SERVICIOS PUBLICOS</t>
  </si>
  <si>
    <t xml:space="preserve">REGIONAL DE ASEGURAMIENTO EN SALUD NO 1   </t>
  </si>
  <si>
    <t xml:space="preserve">INSTITUTO DISTRI DE CIENCIA BIOTECNOLO E INNOVACION EN SALUD   </t>
  </si>
  <si>
    <t xml:space="preserve">UNIDAD PRESTADORA DE SALUD BOGOTA   </t>
  </si>
  <si>
    <t xml:space="preserve">JEFATURA DE SALUD DE FUERZA AEREA   </t>
  </si>
  <si>
    <t xml:space="preserve">FIDEICOMISO FONDO NACIONAL DE SALUD   </t>
  </si>
  <si>
    <t xml:space="preserve">DISPENSARIO MEDICO SUROCCIDENTE   </t>
  </si>
  <si>
    <t xml:space="preserve">DISPENSARIO MEDICO NIVEL II BOGOTA   </t>
  </si>
  <si>
    <t>K_PARTICULARES</t>
  </si>
  <si>
    <t>L_SOAT</t>
  </si>
  <si>
    <t>SOAT</t>
  </si>
  <si>
    <t xml:space="preserve">LA EQUIDAD SEGUROS DE VIDA ORGANISMO COOPERATIVO LA CUAL PODRA IDENTIFICARSE TAMBIEN CON LA DENOMINACION ALTERNATIVA   </t>
  </si>
  <si>
    <t xml:space="preserve">SEGUROS COMERCIALES BOLIVAR S.A. - COMPAÑIA DE SEGUROS   </t>
  </si>
  <si>
    <t xml:space="preserve">AXA COLPATRIA SEGUROS SA - COMPAÑIA DE SEGUROS   </t>
  </si>
  <si>
    <t xml:space="preserve">LA PREVISORA S.A   </t>
  </si>
  <si>
    <t xml:space="preserve">SEGUROS DEL ESTADO S.A. - COMPAÑÍA DE SEGUROS   </t>
  </si>
  <si>
    <t xml:space="preserve">SEGUROS LA EQUIDAD (SOAT)   </t>
  </si>
  <si>
    <t xml:space="preserve">MUNDIAL DE SEGUROS S.A. - COMPAÑÍA DE SEGUROS   </t>
  </si>
  <si>
    <t xml:space="preserve">HDI SEGUROS COLOMBIA S.A   </t>
  </si>
  <si>
    <t xml:space="preserve">SEGUROS GENERALES SURAMERICANA S.A. - COMPAÑIA DE SEGUROS   </t>
  </si>
  <si>
    <t xml:space="preserve">MAPFRE SEGUROS GENERALES DE COLOMBIA S.A. - COMPAÑÍA DE SEGUROS   </t>
  </si>
  <si>
    <t>L_VINCULADO- DISCAPACIDADES</t>
  </si>
  <si>
    <t>M_PIC</t>
  </si>
  <si>
    <t>N_VINCULADO</t>
  </si>
  <si>
    <t>O_ENTES TERRITORIALES</t>
  </si>
  <si>
    <t>ENTES</t>
  </si>
  <si>
    <t xml:space="preserve">MUNICIPIO DE CORDOBA (BOLIVAR)   </t>
  </si>
  <si>
    <t xml:space="preserve">MUNICIPIO DE CAMPO DE LA CRUZ   </t>
  </si>
  <si>
    <t xml:space="preserve">MUNICIPIO DE MALLAMA (PIEDRANCHA)   </t>
  </si>
  <si>
    <t xml:space="preserve">SECRETARIA DEPARTAMENTAL DE SALUD DEL GUAVIARE   </t>
  </si>
  <si>
    <t xml:space="preserve">SECRETARÍA DEPARTAMENTAL PARA EL DESARROLLO DE LA SALUD DE CÓRDOBA   </t>
  </si>
  <si>
    <t xml:space="preserve">SECRETARIA DEPARTAMENTAL DE SALUD DE TOLIMA   </t>
  </si>
  <si>
    <t xml:space="preserve">SECRETARÍA DE SALUD DE VAUPÉS   </t>
  </si>
  <si>
    <t xml:space="preserve">SECRETARÍA DEPARTAMENTAL DE SALUD DE QUINDÍO   </t>
  </si>
  <si>
    <t xml:space="preserve">SECRETARÍA DEPARTAMENTAL DE SALUD DEL ATLÁNTICO   </t>
  </si>
  <si>
    <t xml:space="preserve">SECRETARÍA DE SALUD DE SANTANDER   </t>
  </si>
  <si>
    <t xml:space="preserve">SECRETARIA DE SALUD DEPARTAMENTAL DEL VALLE DEL CAUCA   </t>
  </si>
  <si>
    <t xml:space="preserve">SECRETARÍA DE SALUD DEPARTAMENTAL DE BOLÍVAR   </t>
  </si>
  <si>
    <t xml:space="preserve">INSTITUTO DEPARTAMENTAL DE SALUD DE NORTE DE SANTANDER   </t>
  </si>
  <si>
    <t xml:space="preserve">GOBERNACION DE BOYACA   </t>
  </si>
  <si>
    <t xml:space="preserve">SECRETARÍA SECCIONAL DE SALUD DEL META   </t>
  </si>
  <si>
    <t xml:space="preserve">SECRETARÍA DE SALUD DEPARTAMENTAL DE CASANARE   </t>
  </si>
  <si>
    <t xml:space="preserve">SECRETARÍA DEPARTAMENTAL DE SALUD DE LA GUAJIRA   </t>
  </si>
  <si>
    <t xml:space="preserve">DEPARTAMENTO ADMINISTRATIVO DE SEGURIDAD SOCIAL DE SUCRE   </t>
  </si>
  <si>
    <t xml:space="preserve">MUNICIPIO DE ASTREA   </t>
  </si>
  <si>
    <t xml:space="preserve">SECRETARÍA DEPARTAMENTAL DE SALUD DEL CESAR   </t>
  </si>
  <si>
    <t xml:space="preserve">BOGOTA DISTRITO CAPITAL   </t>
  </si>
  <si>
    <t xml:space="preserve">SECRETARÍA DE SALUD DE CUNDINAMARCA   </t>
  </si>
  <si>
    <t xml:space="preserve">UNIDAD ADMINISTRATIVA ESPECIAL DE SALUD DE ARAUCA   </t>
  </si>
  <si>
    <t>P_APH</t>
  </si>
  <si>
    <t>Q_GRATUIDAD</t>
  </si>
  <si>
    <t>QA_SEGUROS ESCOLARES</t>
  </si>
  <si>
    <t>R_TUTELAS</t>
  </si>
  <si>
    <t>S_MEDICAMENTOS NO POS</t>
  </si>
  <si>
    <t>T_IRREGULARES</t>
  </si>
  <si>
    <t>V_ARL</t>
  </si>
  <si>
    <t xml:space="preserve">COMPAÑIA DE SEGUROS DE VIDA COLMENA S.A. - ADM RIESGOS LABORALES   </t>
  </si>
  <si>
    <t xml:space="preserve">AXA COLPATRIA SEGUROS DE VIDA S.A.   </t>
  </si>
  <si>
    <t xml:space="preserve">SEGUROS DE VIDA ALFA S.A.- VIDALFA S.A.- ADM RIESGOS LABORALES   </t>
  </si>
  <si>
    <t xml:space="preserve">COMPAÑIA DE SEGUROS COLSANITAS S.A   </t>
  </si>
  <si>
    <t>V_GESTANTES</t>
  </si>
  <si>
    <t>W_ADRES</t>
  </si>
  <si>
    <t xml:space="preserve">CONSORCIO SAYP 2011   </t>
  </si>
  <si>
    <t>Y_OTROS DEUDORES VTA DE SERVICIOS</t>
  </si>
  <si>
    <t xml:space="preserve">CLINICA LA SABANA   </t>
  </si>
  <si>
    <t xml:space="preserve">VIGILANCIA Y SEGURIDAD PRIVADA DINAPOWER LTDA   </t>
  </si>
  <si>
    <t xml:space="preserve">TERMINAL DE TRANSPORTE S.A.   </t>
  </si>
  <si>
    <t>SERVICIO DE SALUD UNIVERSIDAD DEL VALLE</t>
  </si>
  <si>
    <t xml:space="preserve">RED MEDICA MEDICA VITAL S.A.S. SERVICIO DE AMBULANCIA PREPAGADO (SAP)   </t>
  </si>
  <si>
    <t xml:space="preserve">FONDO NACIONAL DE GESTION DEL RIESGO DE DESASTRES   </t>
  </si>
  <si>
    <t xml:space="preserve">AGENCIA DISTRITAL PARA LA EDUCACION SUPERIOR, LA CIENCIA Y LA TECNOLOGÍA "ATENEA"   </t>
  </si>
  <si>
    <t>Z_LIQUIDADAS CONTRIBUTIVO</t>
  </si>
  <si>
    <t>LIQUIDADAS</t>
  </si>
  <si>
    <t xml:space="preserve">CAFESALUD EPS S.A.- CAFESALUD ENTIDAD PROMOTORA DE SALUD S.A. - REGIMEN CONTRIBUTIVO   </t>
  </si>
  <si>
    <t xml:space="preserve">SALUDCOOP EPS - ENTIDAD PROMOTORA DE SALUD ORGANISMO COOPERATIVO -EN LIQUIDACION   </t>
  </si>
  <si>
    <t xml:space="preserve">COMPARTA EPSS - COOPERATIVA DE SALUD COMUNITARIA EMPRESA PROMOTORA DE SALUD SUBSIDIADA   </t>
  </si>
  <si>
    <t xml:space="preserve">COOMEVA E.P.S. S.A.- ENTIDAD PROMOTORA DE SALUD S.A. - REGIMEN CONTRIBUTIVO   </t>
  </si>
  <si>
    <t xml:space="preserve">EMDISALUD E.S.S-EMPRESA MUTUAL PARA EL DESARROLLO INTEGRAL DE LA SALUD   </t>
  </si>
  <si>
    <t xml:space="preserve">AMBUQ E.S.S. -ASOCIACIÓN MUTUAL BARRIOS UNIDOS DE QUIBDÓ   </t>
  </si>
  <si>
    <t xml:space="preserve">CRUZ BLANCA ENTIDAD PROMOTORA DE SALUD S.A. - REGIMEN CONTRIBUTIVO   </t>
  </si>
  <si>
    <t xml:space="preserve">SALUDVIDA E.P.S. S.A. - REGIMEN CONTRIBUTIVO   </t>
  </si>
  <si>
    <t xml:space="preserve">ECOOPSOS ESS-ENTIDAD COOPERATIVA SOLIDARIA DE SALUD   </t>
  </si>
  <si>
    <t xml:space="preserve">EPSS UNICAJAS COMFACUNDI - CAJA DE COMPENSACIÓN FAMILIAR DE CUNDINAMARCA   </t>
  </si>
  <si>
    <t xml:space="preserve">COMFACOR - CAJA DE COMPENSACIÓN FAMILIAR DE CÓRDOBA   </t>
  </si>
  <si>
    <t xml:space="preserve">CAJA DE COMPENSACION FAMILIAR DEL HUILA- REG BOYACA   </t>
  </si>
  <si>
    <t xml:space="preserve">CAPRECOM EPS S - CAJA DE PREVISIÓN SOCIAL DE COMUNICACIONES   </t>
  </si>
  <si>
    <t xml:space="preserve">EPSS CONVIDA - ENTIDAD PROMOTORA DE SALUD DEL REGIMEN SUBSIDIADO   </t>
  </si>
  <si>
    <t xml:space="preserve">EMPRESA PROMOTORA DE SALUD ECOOPSOS EPS S.A.S C   </t>
  </si>
  <si>
    <t xml:space="preserve">MEDIMAS EPS SAS   </t>
  </si>
  <si>
    <t>ZA_CONVENIO DOCENTE ASISTENCIAL</t>
  </si>
  <si>
    <t xml:space="preserve">INSTITUTO DE FORMACION E  INVESTIGACION TECNICA INFORTEC   </t>
  </si>
  <si>
    <t xml:space="preserve">CAMPO ALTO ACESALUD S.A. -CONVENIO DOCENTE   </t>
  </si>
  <si>
    <t xml:space="preserve">FUND.PARA EL DESAR. HUMANO CIENTIF ECON Y TECG FUNCICOLOMBIA   </t>
  </si>
  <si>
    <t xml:space="preserve">UNIVERSIDAD DE LOS ANDES   </t>
  </si>
  <si>
    <t xml:space="preserve">FUNDACION UNIVERSIDAD CIENCIAS DE LA SALUD FUCS- CONVENIO DOCENTE   </t>
  </si>
  <si>
    <t xml:space="preserve">UNIVERSIDAD ANTONIO NARINO   </t>
  </si>
  <si>
    <t xml:space="preserve">UNIVERSIDAD EL BOSQUE   </t>
  </si>
  <si>
    <t xml:space="preserve">UNIVERSIDAD DE LA SABANA - CONVENIO DOCENTE   </t>
  </si>
  <si>
    <t xml:space="preserve">UNIVERSIDAD DE CIENCIAS APLICADAS Y AMBIENTALES-UDCA   </t>
  </si>
  <si>
    <t xml:space="preserve">CORPORACION UNIVERSITARIA IBEROAMERICANA   </t>
  </si>
  <si>
    <t xml:space="preserve">UNIVERSIDAD MANUELA BELTRAN U   </t>
  </si>
  <si>
    <t xml:space="preserve">UNIVERSIDAD DE SAN BUENAVENTURA   </t>
  </si>
  <si>
    <t xml:space="preserve">CORPORACION UNIVERSIDAD DEL SINU ELIAS BECHARA ZAINUM   </t>
  </si>
  <si>
    <t xml:space="preserve">FUNDACION DE LAS AMERICAS   </t>
  </si>
  <si>
    <t>ZA_LIQUIDADAS SUBSIDIADO</t>
  </si>
  <si>
    <t xml:space="preserve">MANEXKA - ASOCIACIÓN DE CABILDOS DEL RESGUARDO INDÍGENA ZENÚ DE SAN ANDRÉS DE SOTAVENTO CÓRDOBA Y   </t>
  </si>
  <si>
    <t xml:space="preserve">COMFAMILIAR - CAJA DE COMPENSACIÓN FAMILIAR DE CARTAGENA Y BOLÍVAR   </t>
  </si>
  <si>
    <t xml:space="preserve">CAJA DE COMPENSACIÓN FAMILIAR DE NARIÑO   </t>
  </si>
  <si>
    <t xml:space="preserve">COMFAGUAJIRA - CAJA DE COMPENSACIÓN FAMILIAR DE LA GUAJIRA   </t>
  </si>
  <si>
    <t>PARTICULARES</t>
  </si>
  <si>
    <t>DETERIORO</t>
  </si>
  <si>
    <t xml:space="preserve">SUBRED INTEGRADA DE SERVICIOS DE SALUD NORTE E.S.E </t>
  </si>
  <si>
    <t>AREA DE CARTERA Y CUENTAS MÉDICAS</t>
  </si>
  <si>
    <t xml:space="preserve">ESTADO DE CARTERA MARZO </t>
  </si>
  <si>
    <t>Corte:  31 de marzo</t>
  </si>
  <si>
    <t>NIT</t>
  </si>
  <si>
    <t>NOMBRE</t>
  </si>
  <si>
    <t>SALDO CARTERA NETA A MARZO 2024</t>
  </si>
  <si>
    <t>SALDO CARTERA NETA A MARZO 2023</t>
  </si>
  <si>
    <t>SALDO CARTERA NETA A MARZO 2022</t>
  </si>
  <si>
    <t>SALDO CARTERA NETA A MARZO 2021</t>
  </si>
  <si>
    <t>SALDO CARTERA NETA A MARZO 2020</t>
  </si>
  <si>
    <t>SALDO CARTERA NETA A MARZO DE 2019</t>
  </si>
  <si>
    <t>TOTAL VENTA DE SERVICIOS</t>
  </si>
  <si>
    <t>SUBVENCIONES</t>
  </si>
  <si>
    <t>TOTAL OTROS NO VENTA</t>
  </si>
  <si>
    <t>TOTAL GENERAL CARTERA A 31 DE MARZO</t>
  </si>
  <si>
    <t>CARGOS ABIERTOS</t>
  </si>
  <si>
    <t>FUENTE 33</t>
  </si>
  <si>
    <t>ANTICIPOS POR APLICAR CUENTA 29</t>
  </si>
  <si>
    <t>DESCUENTO A FACTURADORES</t>
  </si>
  <si>
    <t>SISTEMA GENERAL DE PARTICIPACIÓN SGP</t>
  </si>
  <si>
    <t>OTRAS CUENTAS POR COBRAR 1384</t>
  </si>
  <si>
    <t>OTROS DEUDORES</t>
  </si>
  <si>
    <t>INCAPACIDADES SI Y OTRAS CXC</t>
  </si>
  <si>
    <t>PREST. INTERHOSP. MED. Y MQX.</t>
  </si>
  <si>
    <t>PRESTAMOS PRIVADAS</t>
  </si>
  <si>
    <t>RETRIBUCION 1% CONTRATOS SUBA</t>
  </si>
  <si>
    <t>SERV.PUB.SI.SUBA</t>
  </si>
  <si>
    <t>RESPONSABILIDADES FISCALES</t>
  </si>
  <si>
    <t>INCAPACIDADES XC SI SIMON BOLI</t>
  </si>
  <si>
    <t>INCAPACIDADES X C SI ENGATIVA</t>
  </si>
  <si>
    <t>DETER OTRAS CXC</t>
  </si>
  <si>
    <t>OTROS DEUDORES SI SUBA</t>
  </si>
  <si>
    <t>IMP. CAJ MENOR SI. SIMON BOLIV</t>
  </si>
  <si>
    <t>ANTICIPO ADQ BIENES Y SERVICIO</t>
  </si>
  <si>
    <t>TOTAL OTROS NO VENTA (CONTABILIDAD)</t>
  </si>
  <si>
    <t xml:space="preserve">REGIMEN </t>
  </si>
  <si>
    <t>TOTAL CARTERA BRUTA</t>
  </si>
  <si>
    <t>ANTICIPOS POR APLICAR</t>
  </si>
  <si>
    <t>CARTERA NETA</t>
  </si>
  <si>
    <t>SALDO CARTERA NETA A MARZO 2025</t>
  </si>
  <si>
    <t>Corte:  31 de marzo de 2025</t>
  </si>
  <si>
    <t>ESTADO DE CARTERA MARZO DE 2025</t>
  </si>
  <si>
    <t>TOTAL GENERAL CARTERA</t>
  </si>
  <si>
    <t>DIFERENTE A VENTAS DE SERVICIOS DE SALUD</t>
  </si>
  <si>
    <t>CUENTA POR COBRAR A FUNCIONARIOS</t>
  </si>
  <si>
    <t>INCAPACIDADES TALENTO HUMANO</t>
  </si>
  <si>
    <t>OTROS</t>
  </si>
  <si>
    <t>PRESTAMOS INTERINSTITUCIONALES</t>
  </si>
  <si>
    <t>TOTAL GENERAL</t>
  </si>
  <si>
    <t>CLASIFICACION</t>
  </si>
  <si>
    <t>CONTABILIDAD</t>
  </si>
  <si>
    <t>CARTERA</t>
  </si>
  <si>
    <t>DIFERENCIA</t>
  </si>
  <si>
    <t>OBSERVACION</t>
  </si>
  <si>
    <t>DIFICIL RECAUDO</t>
  </si>
  <si>
    <t xml:space="preserve">MAYOR A 360 </t>
  </si>
  <si>
    <t>LO QUE NO ESTA EN CARTERA(SIN FACTURA)</t>
  </si>
  <si>
    <t>LIQUIDADAS A 360 DIAS</t>
  </si>
  <si>
    <t>PARTICULARES 91-360</t>
  </si>
  <si>
    <t>CORRIENTE</t>
  </si>
  <si>
    <t>DE 0 A 360 DIAS</t>
  </si>
  <si>
    <t>LO QUE NO ESTA EN CARTERA</t>
  </si>
  <si>
    <t>LIQUIDADAS DE 0 A 360 DIAS</t>
  </si>
  <si>
    <t xml:space="preserve">TOTAL </t>
  </si>
  <si>
    <t>FACTURACION</t>
  </si>
  <si>
    <t>PENDIENTE DE RADICAR</t>
  </si>
  <si>
    <t xml:space="preserve">PENDIENTE DE RADICAR </t>
  </si>
  <si>
    <t>Cordialmente</t>
  </si>
  <si>
    <t>ADRIANA MARCELA VIZCAINO BEJARANO</t>
  </si>
  <si>
    <t>Lider de Cartera y Cuentas Médicas.</t>
  </si>
  <si>
    <t>SUBRED INTEGRADA DE SERVICIOS DE SALUD NORTE ESE</t>
  </si>
  <si>
    <t>APH</t>
  </si>
  <si>
    <t>Factura</t>
  </si>
  <si>
    <t>Fecha de Factura</t>
  </si>
  <si>
    <t>Cuenta Contable</t>
  </si>
  <si>
    <t>Numero y objeto</t>
  </si>
  <si>
    <t>Valor Facturado</t>
  </si>
  <si>
    <t>Saldo a la fecha</t>
  </si>
  <si>
    <t>Observación</t>
  </si>
  <si>
    <t>SN0000318065</t>
  </si>
  <si>
    <t>Atencion Prehospitalaria</t>
  </si>
  <si>
    <t>EPS Y MEDICINA PREPAGADA SURAMERICANA S.A. - REGIMEN CONTRIBUTIVO</t>
  </si>
  <si>
    <t>FONDO DE PASIVO SOCIAL DE FERROCARRILES NACIONALES DE COLOMBIA</t>
  </si>
  <si>
    <t>SALUD TOTAL ENTIDAD PROMOTORA DE SALUD  DEL RÉGIMEN CONTRIBUTIVO S.A.</t>
  </si>
  <si>
    <t>SERVICIOS MEDICOS INTEGRALES D</t>
  </si>
  <si>
    <t>ENTIDAD PROMOTORA DE SALUD SANITAS S A S - REGIMEN CONTRIBUTIVO</t>
  </si>
  <si>
    <t>S.O.S. - ENTIDAD PROMOTORA DE SALUD SERVICIO OCCIDENTAL DE SALUD  S.A. S.O.S. - REGIMEN CONTRIBUTIVO</t>
  </si>
  <si>
    <t>ASOCIACIÓN MUTUAL SER EPS - EMPRESA SOLIDARIA DE SALUD ESS - REGIMEN CONTRIBUTIVO</t>
  </si>
  <si>
    <t>PIJAOS SALUD EPSI</t>
  </si>
  <si>
    <t>ASMET SALUD E.S.S-ASOCIACIÓN MUTUAL LA ESPERANZA ?</t>
  </si>
  <si>
    <t>ASOCIACION INDIGENA CAUCA</t>
  </si>
  <si>
    <t>DUSAKAWI EPSI- ASOCIACION DE CABILDOS INDIGENAS DEL CESAR Y LA GUAJIRA</t>
  </si>
  <si>
    <t>ENTIDAD PROMOTORA DE SALUD FAMISANAR SAS . - REGIMEN CONTRIBUTIVO</t>
  </si>
  <si>
    <t>ALIANSALUD EPS - ENTIDAD PROMOTORA DE SALUD S.A - REGIMEN CONTRIBUTIVO</t>
  </si>
  <si>
    <t>I.P.S. MALLAMAS EPS INDIGENA</t>
  </si>
  <si>
    <t>ANAS WAYUU EPSI-EMPRESA PROMOTORA DE SALUD INDÍGENA</t>
  </si>
  <si>
    <t>COMPENSAR EPS - CAJA DE COMPENSACION FAMILIAR - REGIMEN CONTRIBUTIVO</t>
  </si>
  <si>
    <t>CAJACOPI ATLÁNTICO - CAJA DE COMPENSACIÓN FAMILIAR</t>
  </si>
  <si>
    <t>COMFENALCO VALLE DEL CAUCA</t>
  </si>
  <si>
    <t>CAPRESOCA E.P.S. - CAJA DE PREVISIÓN SOCIAL DE CASANARE</t>
  </si>
  <si>
    <t>CAJA  COMPENSAC FLIAR-SUCRE CONFASUCRE CONTRIBUTIVO</t>
  </si>
  <si>
    <t>MEJORSALUD U.T. EPS - CONTRIBUTIVO</t>
  </si>
  <si>
    <t>NUEVA EPS 4PISO - REGIMEN CONTRIBUTIVO</t>
  </si>
  <si>
    <t>COOSALUD ENTIDAD PROMOTORA DE SALUD S.A. C</t>
  </si>
  <si>
    <t>CAPITAL SALUD EPS SAS - ENTIDAD PROMOTORA DE SALUD DEL RÉGIMEN CONTRIBUTIVO</t>
  </si>
  <si>
    <t>ALIANZA MEDELLIN ANTIOQUIA EPS S.A.S. - REGIMEN CONTRIBUTIVO</t>
  </si>
  <si>
    <t>FUNDACION SALUDMIA EPS</t>
  </si>
  <si>
    <t>ASMET SALUD EPS SAS C</t>
  </si>
  <si>
    <t>EMSSANAR SAS</t>
  </si>
  <si>
    <t>ADMIN DE LOS RECURSOS DEL SISTEMA GRAL DE SEGURIDAD SOCIAL</t>
  </si>
  <si>
    <t>SALUD BOLIVAR EPS SAS</t>
  </si>
  <si>
    <t>CAJACOPI EPS S.A.S</t>
  </si>
  <si>
    <t>E.PS. FAMILIAR DE COLOMBIA SAS</t>
  </si>
  <si>
    <t>MUNICIPIO DE MANI</t>
  </si>
  <si>
    <t>MUNICIPIO DE MURILLO</t>
  </si>
  <si>
    <t>MUNICIPIO DE TAURAMENA</t>
  </si>
  <si>
    <t>MUNICIPIO DE MANATI</t>
  </si>
  <si>
    <t>MUNICIPIO DE SANTANA</t>
  </si>
  <si>
    <t>MUNICIPIO DE BOYACA</t>
  </si>
  <si>
    <t>MUNICIPIO DE MARIPI</t>
  </si>
  <si>
    <t>MUNICIPIO DE SAN JACINTO (BOLIVAR)</t>
  </si>
  <si>
    <t>MUNICIPIO DE MAGANGUE</t>
  </si>
  <si>
    <t>MUNICIPIO DE SUTAMARCHAN</t>
  </si>
  <si>
    <t>MUNICIPIO DE CORDOBA (NARIÑO)</t>
  </si>
  <si>
    <t>MUNICIPIO DE SAN FERNANDO</t>
  </si>
  <si>
    <t>MUNICIPIO DE CORDOBA (BOLIVAR)</t>
  </si>
  <si>
    <t>MUNICIPIO DE PINILLOS</t>
  </si>
  <si>
    <t>MUNICIPIO DE LOS PATIOS</t>
  </si>
  <si>
    <t>MUNICIPIO DE PAEZ</t>
  </si>
  <si>
    <t>MUNICIPIO DE LA UNION DE SUCRE</t>
  </si>
  <si>
    <t>MUNICIPIO DE MOÑITOS</t>
  </si>
  <si>
    <t>MUNICIPIO DE AQUITANIA (PUEBLOVIEJO)</t>
  </si>
  <si>
    <t>MUNICIPIO DE MUZO</t>
  </si>
  <si>
    <t>MUNICIPIO DE PURISIMA</t>
  </si>
  <si>
    <t>SECRETARIA DEPARTAMENTAL DE SALUD DEL CAQUETA</t>
  </si>
  <si>
    <t>SECRETARÍA DEPARTAMENTAL DE SALUD DEL PUTUMAYO</t>
  </si>
  <si>
    <t>MUNICIPIO DE PUERTO COLOMBIA</t>
  </si>
  <si>
    <t>MUNICIPIO DE PALMAR DE VARELA</t>
  </si>
  <si>
    <t>MUNICIPIO DE CAMPO DE LA CRUZ</t>
  </si>
  <si>
    <t>MUNICIPIO DE SAN CAYETANO (CUNDINAMARCA)</t>
  </si>
  <si>
    <t>MUNICIPIO DE SOACHA</t>
  </si>
  <si>
    <t>MUNICIPIO DE SABANALARGA (ATLANTICO)</t>
  </si>
  <si>
    <t>MUNICIPIO DE MARIA LA BAJA</t>
  </si>
  <si>
    <t>MUNICIPIO DE MARGARITA</t>
  </si>
  <si>
    <t>MUNICIPIO DE MAHATES</t>
  </si>
  <si>
    <t>MUNICIPIO DE FLORENCIA (CAQUETA)</t>
  </si>
  <si>
    <t>MUNICIPIO DE EL DONCELLO</t>
  </si>
  <si>
    <t>MUNICIPIO DE PUERTO RICO (CAQUETA)</t>
  </si>
  <si>
    <t>MUNICIPIO DE AGUSTIN CODAZZI</t>
  </si>
  <si>
    <t>MUNICIPIO DE CURUMANI</t>
  </si>
  <si>
    <t>MUNICIPIO DE EL PASO</t>
  </si>
  <si>
    <t>MUNICIPIO DE GONZALEZ</t>
  </si>
  <si>
    <t>MUNICIPIO DE LA GLORIA</t>
  </si>
  <si>
    <t>MUNICIPIO DE LA PAZ (ROBLES)</t>
  </si>
  <si>
    <t>MUNICIPIO DE PAILITAS</t>
  </si>
  <si>
    <t>MUNICIPIO DE TAMALAMEQUE</t>
  </si>
  <si>
    <t>MUNICIPIO DE MONTERIA</t>
  </si>
  <si>
    <t>MUNICIPIO DE AYAPEL</t>
  </si>
  <si>
    <t>MUNICIPIO DE CERETE</t>
  </si>
  <si>
    <t>MUNICIPIO DE CIENAGA DE ORO</t>
  </si>
  <si>
    <t>MUNICIPIO DE CHIMA (CORDOBA)</t>
  </si>
  <si>
    <t>MUNICIPIO DE SANTA CRUZ DE LORICA (CORDOBA)</t>
  </si>
  <si>
    <t>MUNICIPIO DE LOS CORDOBAS</t>
  </si>
  <si>
    <t>MUNICIPIO DE MONTELIBANO</t>
  </si>
  <si>
    <t>MUNICIPIO DE PLANETA RICA</t>
  </si>
  <si>
    <t>MUNICIPIO DE PUEBLO NUEVO</t>
  </si>
  <si>
    <t>MUNICIPIO DE PUERTO ESCONDIDO</t>
  </si>
  <si>
    <t>MUNICIPIO DE SAHAGUN</t>
  </si>
  <si>
    <t>MUNICIPIO DE SAN ANTERO</t>
  </si>
  <si>
    <t>MUNICIPIO DE SAN BERNARDO DEL VIENTO</t>
  </si>
  <si>
    <t>MUNICIPIO DE TIERRALTA</t>
  </si>
  <si>
    <t>MUNICIPIO DE VALENCIA</t>
  </si>
  <si>
    <t>MUNICIPIO DE ISNOS</t>
  </si>
  <si>
    <t>MUNICIPIO DE GUAMAL (META)</t>
  </si>
  <si>
    <t>MUNICIPIO DE VALLEDUPAR</t>
  </si>
  <si>
    <t>MUNICIPIO DE EL TAMBO (NARIÑO)</t>
  </si>
  <si>
    <t>MUNICIPIO DE IPIALES</t>
  </si>
  <si>
    <t>MUNICIPIO DE SAN LORENZO</t>
  </si>
  <si>
    <t>MUNICIPIO DE SAN PABLO (NARIÑO)</t>
  </si>
  <si>
    <t>MUNICIPIO DE SANTIAGO (NORTE DE SANTANDER)</t>
  </si>
  <si>
    <t>MUNICIPIO DE DOSQUEBRADAS</t>
  </si>
  <si>
    <t>MUNICIPIO DE MONIQUIRA</t>
  </si>
  <si>
    <t>MUNICIPIO DE AMBALEMA</t>
  </si>
  <si>
    <t>MUNICIPIO DE CUNDAY</t>
  </si>
  <si>
    <t>MUNICIPIO DE CHAPARRAL</t>
  </si>
  <si>
    <t>MUNICIPIO DE FALAN</t>
  </si>
  <si>
    <t>MUNICIPIO DE FRESNO</t>
  </si>
  <si>
    <t>MUNICIPIO DE HONDA</t>
  </si>
  <si>
    <t>MUNICIPIO DE NATAGAIMA</t>
  </si>
  <si>
    <t>MUNICIPIO DE ROVIRA</t>
  </si>
  <si>
    <t>MUNICIPIO DE EL CERRITO</t>
  </si>
  <si>
    <t>MUNICIPIO DE TOLUVIEJO</t>
  </si>
  <si>
    <t>MUNICIPIO DE ARAUCA</t>
  </si>
  <si>
    <t>MUNICIPIO DE SARAVENA</t>
  </si>
  <si>
    <t>SECRETARIA DEPARTAMENTAL DE SALUD  DEL GUAVIARE</t>
  </si>
  <si>
    <t>SECRETARÍA DE SALUD DEPARTAMENTAL DEL HUILA</t>
  </si>
  <si>
    <t>SECRETARÍA DE DESARROLLO DE LA SALUD DEL MAGDALENA</t>
  </si>
  <si>
    <t>SECRETARÍA DEPARTAMENTAL PARA EL DESARROLLO DE LA SALUD DE CÓRDOBA</t>
  </si>
  <si>
    <t>MUNICIPIO DE SINCELEJO</t>
  </si>
  <si>
    <t>MUNICIPIO DE IBAGUE</t>
  </si>
  <si>
    <t>SECRETARIA DEPARTAMENTAL DE SALUD DE TOLIMA</t>
  </si>
  <si>
    <t>DIRECCIÓN  TERRITORIAL DE SALUD DE CALDAS</t>
  </si>
  <si>
    <t>MUNICIPIO DE EL RETORNO</t>
  </si>
  <si>
    <t>MUNICIPIO DE MONTECRISTO</t>
  </si>
  <si>
    <t>MUNICIPIO DE HATONUEVO</t>
  </si>
  <si>
    <t>MUNICIPIO DE TIQUISIO</t>
  </si>
  <si>
    <t>MUNICIPIO DE HATILLO DE LOBA</t>
  </si>
  <si>
    <t>MUNICIPIO DE EL DORADO</t>
  </si>
  <si>
    <t>MUNICIPIO DE REGIDOR</t>
  </si>
  <si>
    <t>MUNICIPIO DE EL PEÑON (BOLIVAR)</t>
  </si>
  <si>
    <t>MUNICIPIO DE ARROYOHONDO</t>
  </si>
  <si>
    <t>MUNICIPIO DE COVEÑAS</t>
  </si>
  <si>
    <t>SECRETARIA DE VICHADA</t>
  </si>
  <si>
    <t>SECRETARÍA DE SALUD DE VAUPÉS</t>
  </si>
  <si>
    <t>MUNICIPIO DE CALARCA</t>
  </si>
  <si>
    <t>MUNICIPIO DE ARMENIA</t>
  </si>
  <si>
    <t>MUNICIPIO DE QUIMBAYA</t>
  </si>
  <si>
    <t>MUNICIPIO DE GENOVA</t>
  </si>
  <si>
    <t>MUNICIPIO DE CORDOBA (QUINDIO)</t>
  </si>
  <si>
    <t>MUNICIPIO DE PIJAO</t>
  </si>
  <si>
    <t>SECRETARÍA DEPARTAMENTAL DE SALUD DE QUINDÍO</t>
  </si>
  <si>
    <t>MUNICIPIO DE SANTA ISABEL</t>
  </si>
  <si>
    <t>SECRETARÍA DEPARTAMENTAL DE SALUD DEL ATLÁNTICO</t>
  </si>
  <si>
    <t>MUNICIPIO DE DISTRITO BARRANQUILLA</t>
  </si>
  <si>
    <t>MUNICIPIO DE GALAPA</t>
  </si>
  <si>
    <t>MUNICIPIO DE LURUACO</t>
  </si>
  <si>
    <t>MUNICIPIO DE SOLEDAD</t>
  </si>
  <si>
    <t>MUNICIPIO DE BARANOA</t>
  </si>
  <si>
    <t>MUNICIPIO DE MALAMBO</t>
  </si>
  <si>
    <t>MUNICIPIO DE SUAN</t>
  </si>
  <si>
    <t>MUNICIPIO DE PUERTO WILCHES</t>
  </si>
  <si>
    <t>MUNICIPIO DE BUCARAMANGA</t>
  </si>
  <si>
    <t>SECRETARÍA DE SALUD DE SANTANDER</t>
  </si>
  <si>
    <t>MUNICIPIO DE BARRANCABERMEJA</t>
  </si>
  <si>
    <t>MUNICIPIO DE RIONEGRO</t>
  </si>
  <si>
    <t>MUNICIPIO DE GIRON</t>
  </si>
  <si>
    <t>MUNICIPIO DE FLORIDABLANCA</t>
  </si>
  <si>
    <t>MUNICIPIO DE PIEDECUESTA</t>
  </si>
  <si>
    <t>MUNICIPIO DE SAN ANDRES (SANTANDER)</t>
  </si>
  <si>
    <t>MUNICIPIO DE CIMITARRA</t>
  </si>
  <si>
    <t>MUNICIPIO DE LANDAZURI</t>
  </si>
  <si>
    <t>MUNICIPIO DE SANTIAGO DE CALI</t>
  </si>
  <si>
    <t>SECRETARIA DE SALUD DEPARTAMENTAL DEL VALLE DEL CAUCA</t>
  </si>
  <si>
    <t>MUNICIPIO DE BUENAVENTURA</t>
  </si>
  <si>
    <t>MUNICIPIO DE EL CARMEN DE BOLIVAR</t>
  </si>
  <si>
    <t>SECRETARÍA DE SALUD DEPARTAMENTAL DE BOLÍVAR</t>
  </si>
  <si>
    <t>CARTAGENA - DEPARTAMENTO ADMINISTRATIVO DISTRITAL DE SALUD  - DADIS</t>
  </si>
  <si>
    <t>MUNICIPIO DE ARJONA</t>
  </si>
  <si>
    <t>MUNICIPIO DE MORALES (BOLIVAR)</t>
  </si>
  <si>
    <t>MUNICIPIO DE SANTA CRUZ DE LORICA (BOLIVAR)</t>
  </si>
  <si>
    <t>MUNICIPIO DE TURBACO</t>
  </si>
  <si>
    <t>MUNICIPIO DE ZAMBRANO</t>
  </si>
  <si>
    <t>MUNICIPIO DE EL GUAMO</t>
  </si>
  <si>
    <t>MUNICIPIO DE SANTA ROSA (BOLIVAR)</t>
  </si>
  <si>
    <t>INSTITUTO DEPARTAMENTAL DE SALUD DE NORTE DE SANTANDER</t>
  </si>
  <si>
    <t>MUNICIPIO DE OCAÑA</t>
  </si>
  <si>
    <t>MUNICIPIO DE SAN JOSE DE CUCUTA</t>
  </si>
  <si>
    <t>MUNICIPIO DE VILLA DEL ROSARIO</t>
  </si>
  <si>
    <t>MUNICIPIO DE BOCHALEMA</t>
  </si>
  <si>
    <t>MUNICIPIO DE FUSAGASUGA</t>
  </si>
  <si>
    <t>MUNICIPIO DE GIRARDOT</t>
  </si>
  <si>
    <t>MUNICIPIO DE PURIFICACION</t>
  </si>
  <si>
    <t>MUNICIPIO DE SAN SEBASTIAN DE MARIQUITA</t>
  </si>
  <si>
    <t>MUNICIPIO DE MELGAR</t>
  </si>
  <si>
    <t>MUNICIPIO DE ALPUJARRA</t>
  </si>
  <si>
    <t>MUNICIPIO DE EL ESPINAL</t>
  </si>
  <si>
    <t>MUNICIPIO DE MANIZALES</t>
  </si>
  <si>
    <t>MUNICIPIO DE SALAMINA (CALDAS)</t>
  </si>
  <si>
    <t>MUNICIPIO DE CHINCHINA</t>
  </si>
  <si>
    <t>MUNICIPIO DE PALESTINA (CALDAS)</t>
  </si>
  <si>
    <t>MUNICIPIO DE BALBOA</t>
  </si>
  <si>
    <t>MUNICIPIO DE VILLAMARIA</t>
  </si>
  <si>
    <t>MUNICIPIO DE MANZANARES</t>
  </si>
  <si>
    <t>SECRETARÍA SECCIONAL DE SALUD Y PROTECCIÓN SOCIAL DE ANTIOQUIA</t>
  </si>
  <si>
    <t>MUNICIPIO DE MEDELLIN</t>
  </si>
  <si>
    <t>MUNICIPIO DE CAUCASIA</t>
  </si>
  <si>
    <t>MUNICIPIO DE ENVIGADO</t>
  </si>
  <si>
    <t>MUNICIPIO DE PUERTO BERRIO</t>
  </si>
  <si>
    <t>MUNICIPIO DE ITAGÜI</t>
  </si>
  <si>
    <t>MUNICIPIO DE APARTADO</t>
  </si>
  <si>
    <t>MUNICIPIO DE BELLO</t>
  </si>
  <si>
    <t>MUNICIPIO DE CIUDAD BOLIVAR</t>
  </si>
  <si>
    <t>MUNICIPIO DE SONSON</t>
  </si>
  <si>
    <t>MUNICIPIO DE CALDAS</t>
  </si>
  <si>
    <t>MUNICIPIO DE CHIGORODO</t>
  </si>
  <si>
    <t>MUNICIPIO DE JERICO (ANTIOQUIA)</t>
  </si>
  <si>
    <t>MUNICIPIO DE TURBO</t>
  </si>
  <si>
    <t>MUNICIPIO DE SEGOVIA</t>
  </si>
  <si>
    <t>MUNICIPIO DE AMALFI</t>
  </si>
  <si>
    <t>MUNICIPIO DE SAN ANDRES DE CUERQUIA (ANTIOQUIA)</t>
  </si>
  <si>
    <t>MUNICIPIO DE SABANALARGA (ANTIOQUIA)</t>
  </si>
  <si>
    <t>MUNICIPIO DE NECOCLI</t>
  </si>
  <si>
    <t>MUNICIPIO DE GOMEZ PLATA</t>
  </si>
  <si>
    <t>MUNICIPIO DE EL BAGRE</t>
  </si>
  <si>
    <t>MUNICIPIO DE TARAZA</t>
  </si>
  <si>
    <t>MUNICIPIO DE REMEDIOS</t>
  </si>
  <si>
    <t>MUNICIPIO DE NECHI</t>
  </si>
  <si>
    <t>MUNICIPIO DE PALESTINA (HUILA)</t>
  </si>
  <si>
    <t>MUNICIPIO DE CAMPOALEGRE</t>
  </si>
  <si>
    <t>MUNICIPIO DE NEIVA</t>
  </si>
  <si>
    <t>MUNICIPIO DE GARZON</t>
  </si>
  <si>
    <t>MUNICIPIO DE ALGECIRAS</t>
  </si>
  <si>
    <t>MUNICIPIO DE RIVERA</t>
  </si>
  <si>
    <t>MUNICIPIO DE SAN AGUSTIN</t>
  </si>
  <si>
    <t>MUNICIPIO DE ACEVEDO</t>
  </si>
  <si>
    <t>MUNICIPIO DE PITALITO</t>
  </si>
  <si>
    <t>MUNICIPIO DE LA PLATA</t>
  </si>
  <si>
    <t>MUNICIPIO DE GUADALUPE (HUILA)</t>
  </si>
  <si>
    <t>MUNICIPIO DE TERUEL</t>
  </si>
  <si>
    <t>MUNICIPIO DE TIMANA</t>
  </si>
  <si>
    <t>MUNICIPIO DE SUAZA</t>
  </si>
  <si>
    <t>MUNICIPIO DE PITAL</t>
  </si>
  <si>
    <t>MUNICIPIO DE TUMACO</t>
  </si>
  <si>
    <t>MUNICIPIO DE SAN JUAN DE PASTO</t>
  </si>
  <si>
    <t>INSTITUTO DEPARTAMENTAL DE SALUD DE NARIÑO</t>
  </si>
  <si>
    <t>MUNICIPIO DE PALMIRA</t>
  </si>
  <si>
    <t>MUNICIPIO DE CANDELARIA</t>
  </si>
  <si>
    <t>MUNICIPIO DE PEREIRA</t>
  </si>
  <si>
    <t>SECRETARIA DEPARTAMENTAL DE SALUD DE RISARALDA</t>
  </si>
  <si>
    <t>MUNICIPIO DE SANTANDER DE QUILICHAO</t>
  </si>
  <si>
    <t>MUNICIPIO DE CALDONO</t>
  </si>
  <si>
    <t>MUNICIPIO DE POPAYAN</t>
  </si>
  <si>
    <t>SECRETARÍA DEPARTAMENTAL DE SALUD DEL CAUCA</t>
  </si>
  <si>
    <t>SECRETARÍA DEPARTAMENTAL DE SALUD DEL CHOCÓ</t>
  </si>
  <si>
    <t>MUNICIPIO DE QUIBDO</t>
  </si>
  <si>
    <t>MUNICIPIO DE RIOSUCIO (CHOCO)</t>
  </si>
  <si>
    <t>MUNICIPIO DE ARIGUANI (EL DIFICIL)</t>
  </si>
  <si>
    <t>MUNICIPIO DE DISTRITO SANTA MARTA</t>
  </si>
  <si>
    <t>MUNICIPIO DE ARACATACA</t>
  </si>
  <si>
    <t>MUNICIPIO DE CERRO DE SAN ANTONIO</t>
  </si>
  <si>
    <t>MUNICIPIO DE EL BANCO</t>
  </si>
  <si>
    <t>MUNICIPIO DE FUNDACION</t>
  </si>
  <si>
    <t>MUNICIPIO DE GUAMAL (MAGDALENA)</t>
  </si>
  <si>
    <t>MUNICIPIO DE PEDRAZA</t>
  </si>
  <si>
    <t>MUNICIPIO DE SAN SEBASTIAN (MAGDALENA)</t>
  </si>
  <si>
    <t>MUNICIPIO DE PUERTO BOYACA</t>
  </si>
  <si>
    <t>MUNICIPIO DE CHIQUINQUIRA</t>
  </si>
  <si>
    <t>GOBERNACION DE BOYACA</t>
  </si>
  <si>
    <t>MUNICIPIO DE TUNJA</t>
  </si>
  <si>
    <t>MUNICIPIO DE GUAYATA</t>
  </si>
  <si>
    <t>MUNICIPIO DE PAIPA</t>
  </si>
  <si>
    <t>MUNICIPIO DE CHINAVITA</t>
  </si>
  <si>
    <t>MUNICIPIO DE YOPAL</t>
  </si>
  <si>
    <t>MUNICIPIO DE SOGAMOSO</t>
  </si>
  <si>
    <t>MUNICIPIO DE DUITAMA</t>
  </si>
  <si>
    <t>MUNICIPIO DE AGUAZUL</t>
  </si>
  <si>
    <t>MUNICIPIO DE NOBSA</t>
  </si>
  <si>
    <t>MUNICIPIO DE PESCA</t>
  </si>
  <si>
    <t>MUNICIPIO DE EL COCUY</t>
  </si>
  <si>
    <t>MUNICIPIO DE TRINIDAD</t>
  </si>
  <si>
    <t>MUNICIPIO DE TULUA</t>
  </si>
  <si>
    <t>MUNICIPIO DE ROLDANILLO</t>
  </si>
  <si>
    <t>MUNICIPIO DE CARTAGO</t>
  </si>
  <si>
    <t>SECRETARÍA SECCIONAL DE SALUD DEL META</t>
  </si>
  <si>
    <t>MUNICIPIO DE ACACIAS</t>
  </si>
  <si>
    <t>SECRETARÍA  DE SALUD DEL GUAINÍA</t>
  </si>
  <si>
    <t>MUNICIPIO DE CUMARAL</t>
  </si>
  <si>
    <t>SECRETARÍA DE SALUD DEPARTAMENTAL DE CASANARE</t>
  </si>
  <si>
    <t>MUNICIPIO DE VILLAVICENCIO</t>
  </si>
  <si>
    <t>MUNICIPIO DE OROCUE</t>
  </si>
  <si>
    <t>MUNICIPIO DE VILLANUEVA (CASANARE)</t>
  </si>
  <si>
    <t>MUNICIPIO DE ARAUQUITA</t>
  </si>
  <si>
    <t>MUNICIPIO DE RIOHACHA</t>
  </si>
  <si>
    <t>SECRETARÍA  DEPARTAMENTAL DE SALUD DE LA GUAJIRA</t>
  </si>
  <si>
    <t>MUNICIPIO DE MAICAO</t>
  </si>
  <si>
    <t>MUNICIPIO DE SAN MARCOS</t>
  </si>
  <si>
    <t>MUNICIPIO DE SAN ONOFRE</t>
  </si>
  <si>
    <t>MUNICIPIO DE CHALAN</t>
  </si>
  <si>
    <t>DEPARTAMENTO ADMINISTRATIVO DE SEGURIDAD SOCIAL DE SUCRE</t>
  </si>
  <si>
    <t>MUNICIPIO DE COROZAL</t>
  </si>
  <si>
    <t>MUNICIPIO DE SAMPUES</t>
  </si>
  <si>
    <t>MUNICIPIO DE MAJAGUAL</t>
  </si>
  <si>
    <t>MUNICIPIO DE SUCRE</t>
  </si>
  <si>
    <t>MUNICIPIO DE SAN PEDRO (SUCRE)</t>
  </si>
  <si>
    <t>MUNICIPIO DE CHIMICHAGUA</t>
  </si>
  <si>
    <t>SECRETARÍA DEPARTAMENTAL DE SALUD DEL CESAR</t>
  </si>
  <si>
    <t>SECRETARÍA DEPARTAMENTAL DE SALUD DE SAN ANDRÉS</t>
  </si>
  <si>
    <t>FONDO DE DESARROLLO LOCAL ENGATIVA</t>
  </si>
  <si>
    <t>SECRETARÍA DE SALUD DE CUNDINAMARCA</t>
  </si>
  <si>
    <t>MUNICIPIO DE LETICIA</t>
  </si>
  <si>
    <t>MUNICIPIO DE MADRID</t>
  </si>
  <si>
    <t>MUNICIPIO DE LENGUAZAQUE</t>
  </si>
  <si>
    <t>SECRETARÍA DEPARTAMENTAL DE SALUD DEL AMAZONAS</t>
  </si>
  <si>
    <t>MUNICIPIO DE MOSQUERA (CUNDINAMARCA)</t>
  </si>
  <si>
    <t>MUNICIPIO DE MACHETA</t>
  </si>
  <si>
    <t>MUNICIPIO DE ALBAN</t>
  </si>
  <si>
    <t>MUNICIPIO DE SUSA</t>
  </si>
  <si>
    <t>MUNICIPIO DE GUADUAS</t>
  </si>
  <si>
    <t>MUNICIPIO DE LA CALERA</t>
  </si>
  <si>
    <t>UNIDAD ADMINISTRATIVA ESPECIAL DE SALUD DE ARAUCA</t>
  </si>
  <si>
    <t>FONDO FINANCIERO DISTRITAL A ESCOLARES</t>
  </si>
  <si>
    <t>CAFESALUD EPS S.A.- CAFESALUD ENTIDAD PROMOTORA DE SALUD S.A. - REGIMEN CONTRIBUTIVO</t>
  </si>
  <si>
    <t>SALUDCOOP EPS - ENTIDAD PROMOTORA DE SALUD ORGANISMO COOPERATIVO -EN LIQUIDACION</t>
  </si>
  <si>
    <t>COMPARTA EPS  - COOPERATIVA DE SALUD COMUNITARIA EMPRESA PROMOTORA DE SALUD CONTRIBUTIVO</t>
  </si>
  <si>
    <t>COOMEVA   E.P.S.  S.A.- ENTIDAD PROMOTORA DE SALUD S.A. - REGIMEN CONTRIBUTIVO</t>
  </si>
  <si>
    <t>EMDISALUD E.S.S-EMPRESA MUTUAL PARA EL DESARROLLO INTEGRAL DE LA SALUD - CONTRIBUTIVO</t>
  </si>
  <si>
    <t>ASOC. MUTUAL BARRIOS UNID. QUIBDO CONTRIBUTIVO</t>
  </si>
  <si>
    <t>CRUZ  BLANCA  ENTIDAD PROMOTORA DE SALUD S.A. - REGIMEN CONTRIBUTIVO</t>
  </si>
  <si>
    <t>SALUDVIDA E.P.S. S.A. - REGIMEN CONTRIBUTIVO</t>
  </si>
  <si>
    <t>ECOOPSOS C ESS-ENTIDAD COOPERATIVA SOLIDARIA DE SALUD</t>
  </si>
  <si>
    <t>EPS UNICAJAS COMFACUNDI - CAJA DE COMPENSACIÓN FAMILIAR DE CUNDINAMARCA COMFACUNDI - REGIMEN CONTRIB</t>
  </si>
  <si>
    <t>COMFACOR C - CAJA DE COMPENSACIÓN FAMILIAR DE CÓRDOBA</t>
  </si>
  <si>
    <t>CAJA DE COMPENSACION FAMILIAR DEL HUILA</t>
  </si>
  <si>
    <t>COMFABOY- CAJA DE COMPENSACION FAMILIAR DE BOYACA</t>
  </si>
  <si>
    <t>CAPRECOM EPS S? - CAJA DE PREVISIÓN SOCIAL DE COMUNICACIONES</t>
  </si>
  <si>
    <t>EPS CONVIDA - ENTIDAD PROMOTORA DE SALUD DEL REGIMEN CONTRIBUTIVO</t>
  </si>
  <si>
    <t>EMPRESA PROMOTORA DE SALUD ECOOPSOS EPS S.A.S C</t>
  </si>
  <si>
    <t>MEDIMAS EPS SAS</t>
  </si>
  <si>
    <t>MANEXKA - ASOCIACIÓN  DE CABILDOS  DEL RESGUARDO INDÍGENA ZENÚ DE SAN ANDRÉS DE SOTAVENTO CÓRDOBA Y</t>
  </si>
  <si>
    <t>COMFAMILIAR - CAJA DE COMPENSACIÓN FAMILIAR DE CARTAGENA Y BOLÍVAR</t>
  </si>
  <si>
    <t>COMFANORTE  - CAJA DE COMPENSACIÓN FAMILIAR DEL NORTE DE SANTANDER</t>
  </si>
  <si>
    <t>COMFENALCO - CAJA DE COMPENSACIÓN FAMILIAR DE FENALCO  DE TOLIMA</t>
  </si>
  <si>
    <t>COMFAMILIAR CAMACOL - CAJA DE COMPENSACIÓN FAMILIAR</t>
  </si>
  <si>
    <t>CAJA DE COMPENSACIÓN FAMILIAR DE NARIÑO</t>
  </si>
  <si>
    <t>COMFAGUAJIRA - CAJA DE COMPENSACIÓN FAMILIAR DE LA GUAJIRA</t>
  </si>
  <si>
    <t>HUMANA S.A. CIA ASISTENCIA MEDICA</t>
  </si>
  <si>
    <t>MEDISANITAS S A COMPAÑIA DE MEDICINA PREPAGADA</t>
  </si>
  <si>
    <t>COOMEVA MEDICINA PREPAGADA S.A.</t>
  </si>
  <si>
    <t>COMPAÑIA DE MEDICINA PREPAGADA COLSANITAS S.A.</t>
  </si>
  <si>
    <t>MEDPLUS MEDICINA PREPAGADA S.A.</t>
  </si>
  <si>
    <t>WORLD TRAVEL ASSIST LATAM S.A.S. - MEDICINA PREPAGADA</t>
  </si>
  <si>
    <t>AXA COLPATRIA MEDICINA PREPAGADA S.A.</t>
  </si>
  <si>
    <t>FUNDACION MEDICO PREVENTIVA</t>
  </si>
  <si>
    <t>FUNDACION COSME DAMIAN</t>
  </si>
  <si>
    <t>FAMAC - IPS PRIVADA</t>
  </si>
  <si>
    <t>CLINICA COLSANITAS S.A</t>
  </si>
  <si>
    <t>IPS PREVIMEDISALUD S.A.S</t>
  </si>
  <si>
    <t>PROINSALUD - IPS PRIVADA</t>
  </si>
  <si>
    <t>SERVISALUD - IPS PRIVADA</t>
  </si>
  <si>
    <t>DRILLSITE FLUID TREATMENT DRIFT S.A. - EN REORGANIZACION</t>
  </si>
  <si>
    <t>MEDICINA INTEGRAL - IPS PRIVADA</t>
  </si>
  <si>
    <t>UNION TEMPORAL PROSALUD TOLIMA</t>
  </si>
  <si>
    <t>UNION TEMPORAL NUEVA SALUD</t>
  </si>
  <si>
    <t>SOCIEDAD CLINICA EMCOSALUD SA</t>
  </si>
  <si>
    <t>UNION TEMPORAL COLSALUD</t>
  </si>
  <si>
    <t>ADMINISTRADORA COUNTRY S.A</t>
  </si>
  <si>
    <t>COSMITET LTA - IPS PRIVADA</t>
  </si>
  <si>
    <t>COLOMBIANA DE SALUD</t>
  </si>
  <si>
    <t>REDSALUD - IPS PRIVADA</t>
  </si>
  <si>
    <t>PRESERVAR SALUD S.A. IPS</t>
  </si>
  <si>
    <t>VIRREY SOLIS IPS</t>
  </si>
  <si>
    <t>MEDCOM LTDA EN LIQUIDACION</t>
  </si>
  <si>
    <t>COLOMBIANA DE TRASPLANTES S.A.</t>
  </si>
  <si>
    <t>SALUD INTEGRAL UNION TEMPORAL</t>
  </si>
  <si>
    <t>CONSORCIO FERSALUD</t>
  </si>
  <si>
    <t>BAYER S.A.</t>
  </si>
  <si>
    <t>CONGREGACION DE RELIGIOSOS TER</t>
  </si>
  <si>
    <t>FUNDACION ABOOD SHAIO EN REEST</t>
  </si>
  <si>
    <t>HOSPITAL UNIVERSITARIO SAN IG</t>
  </si>
  <si>
    <t>FUNDACION CARDIOINFANTIL</t>
  </si>
  <si>
    <t>FUNDACION SANTAFE DE BOGOTA</t>
  </si>
  <si>
    <t>F.ESCUELA DE MEDICINA JUAN N C</t>
  </si>
  <si>
    <t>MEDICOS ASOCIADOS S.A.</t>
  </si>
  <si>
    <t>CLINICA MONTERIA - IPS PRIVADA</t>
  </si>
  <si>
    <t>ORGANIZACIÓN CLINICA GENERAL DEL NORTE - IPS PRIVADA</t>
  </si>
  <si>
    <t>FUNDACION OFTALMOLOGICA DE SANTANDER FOSCAL - IPS PRIVADA</t>
  </si>
  <si>
    <t>ALMACENES EXITO NORTE</t>
  </si>
  <si>
    <t>CLINICA MONTERIA S.A</t>
  </si>
  <si>
    <t>CLINICA LAS PEÑITAS SAS</t>
  </si>
  <si>
    <t>ESCUELA SUPERIOR DE ADMINISTRACION PUBLICA</t>
  </si>
  <si>
    <t>SUMIMEDICAL IPS</t>
  </si>
  <si>
    <t>UNION  TEMPORAL DEL NORTE</t>
  </si>
  <si>
    <t>FAMIMEDICA - IPS PRIVADA</t>
  </si>
  <si>
    <t>CENTRO MEDICO SINAPSIS IPS S.A.</t>
  </si>
  <si>
    <t>UNION TEMPORAL AVANZAR MEDICO</t>
  </si>
  <si>
    <t>UNION TEMPORAL DEL NORTE - IPS PRIVADA</t>
  </si>
  <si>
    <t>SERVICIOS MEDICOS INTEGRALES DE COLOMBIA SERVICIO DE AMBULANCIAS PREPAGADO S.A.S SEMI SAP S.A.S.</t>
  </si>
  <si>
    <t>UNION TEMPORAL TOLIHUILA</t>
  </si>
  <si>
    <t>UNION TEMPORAL SERVISALUD SAN JOSE</t>
  </si>
  <si>
    <t>UNION TEMPORAL UT RED INTEGRADA FOSCAL-CUB</t>
  </si>
  <si>
    <t>UNION TEMPORAL MEDISALUD UT</t>
  </si>
  <si>
    <t>HOSPITAL NAVAL III DE CARTAGENA</t>
  </si>
  <si>
    <t>HOSPITAL SIMON BOLIVAR III NIV</t>
  </si>
  <si>
    <t>HOSPITAL OCCIDENTE KENNEDY III</t>
  </si>
  <si>
    <t>HOSPITAL LA VICTORIA III E.S.E</t>
  </si>
  <si>
    <t>HOSPITAL EL TUNAL E.S.E</t>
  </si>
  <si>
    <t>HOSPITAL BOSA II NIVEL</t>
  </si>
  <si>
    <t>HOSPITAL SAN BLAS II NIVEL E.S</t>
  </si>
  <si>
    <t>HOSPITAL SAN CRISTOBAL 1 NIVEL</t>
  </si>
  <si>
    <t>HOSPITAL DE SUBA II NIVEL ESE</t>
  </si>
  <si>
    <t>HOSPITAL BOSA VI</t>
  </si>
  <si>
    <t>HOSPITAL VISTA HERMOSA I NIVEL</t>
  </si>
  <si>
    <t>HOSPITAL SAN SEBASTIAN DE PIEDRAS ESE</t>
  </si>
  <si>
    <t>HOSPITAL DE USME 1 NIVEL</t>
  </si>
  <si>
    <t>HOSPITAL MILITAR CENTRAL-HOSMIC</t>
  </si>
  <si>
    <t>HOSPITAL LA CANDELARIA</t>
  </si>
  <si>
    <t>HOSPITAL CENTRO ORIENTE EMPRES</t>
  </si>
  <si>
    <t>HOSPITAL FONTIBON E.S.E.</t>
  </si>
  <si>
    <t>HOSPITAL SANTA CLARA E.S.E.</t>
  </si>
  <si>
    <t>HOSPITAL REINA SOFIA LERIDA TO</t>
  </si>
  <si>
    <t>HOSPITAL INFANTIL UNIVERSITARIO RAFAEL HEN</t>
  </si>
  <si>
    <t>HOSPITAL MARIA AUXILIADORA</t>
  </si>
  <si>
    <t>APC COLOMBIA - AGENCIA PRESIDENCIAL DE COOPERACION INTERNACI</t>
  </si>
  <si>
    <t>SUBRED INTEGRADA DE SERVICIOS SUR OCCCIDENTE E.S.E.</t>
  </si>
  <si>
    <t>SUBRED INTEGRADAS DE SERVICIOS DE SALUD CENTRO ORIENTE E.S.E</t>
  </si>
  <si>
    <t>MAPFRE COLOMBIA VIDA SEGUROS S.A. - ADM RIESGOS LABORALES</t>
  </si>
  <si>
    <t>EXPRESS DEL FUTURO - POLIZA SALUD</t>
  </si>
  <si>
    <t>COMPAÑIA DE SEGUROS BOLIVAR S.A. - ADM RIESGOS LABORAL</t>
  </si>
  <si>
    <t>QBE SEGUROS S.A. - QBE COLOMBIA - POLIZA SALUD</t>
  </si>
  <si>
    <t>GENERALI COLOMBIA SEGUROS GENERALES S.A.- GENERALI COLOMBIA - POLIZA SALUD</t>
  </si>
  <si>
    <t>LIBERTY SEGUROS DE VIDA SA - ADM RIESGOS LABORALES</t>
  </si>
  <si>
    <t>SEGUROS DE VIDA DEL ESTADO S A - POLIZA SALUD</t>
  </si>
  <si>
    <t>POSITIVA COMPAÑIA DE SEGUROS S.A. - ADM RIESGOS LABORALES</t>
  </si>
  <si>
    <t>ALLIANZ SEGUROS DE VIDA S.A. - POLIZA SALUD</t>
  </si>
  <si>
    <t>ASSA SEGUROS LTDA. - POLIZA SALUD</t>
  </si>
  <si>
    <t>SEGUROS DE VIDA ALFA S.A.- VIDALFA S.A.- ADM RIESGOS LABORALES</t>
  </si>
  <si>
    <t>ASEGURADORA SOLIDARIA DE COLOMBIA ENTIDAD COOPERATIVA - COMPAÑÍA DE SEGUROS</t>
  </si>
  <si>
    <t>SEGUROS DE VIDA SURAMERICANA S.A.</t>
  </si>
  <si>
    <t>POLICIA NACIONAL SANIDAD BOYAC</t>
  </si>
  <si>
    <t>POLICIA NACIONAL DEPARTAMENTO DE POLICIA GUAJIRA</t>
  </si>
  <si>
    <t>INPEC</t>
  </si>
  <si>
    <t>UNIDAD DE SALUD DE LA UNIVERSIDAD DEL ATLANTICO</t>
  </si>
  <si>
    <t>ESCUELA DE SALUD SAN PEDRO CLAVER</t>
  </si>
  <si>
    <t>CODENSA S.A ESP</t>
  </si>
  <si>
    <t>DIRECCION GENERAL DE SANIDAD EJERCITO</t>
  </si>
  <si>
    <t>CONSORCIO FONDO DE ATENCION EN SALUD PPL 2015</t>
  </si>
  <si>
    <t>UNIVERSIDAD DE LOS ANDES</t>
  </si>
  <si>
    <t>PONTIFICIA UNIVERSIDAD JAVERIA</t>
  </si>
  <si>
    <t>CRUZ ROJA COLOMBIANA</t>
  </si>
  <si>
    <t>FIDUCIARIA LA PREVISORA S.A. - FIDUPREVISORA S.A.</t>
  </si>
  <si>
    <t>UNIDAD DE SALUD UNIVERSIDAD DEL CAUCA</t>
  </si>
  <si>
    <t>UNIDAD DE SERVICIOS DE SALUD DE LA UNIVERSIDAD PEDAGOGICA Y TECNOLOGICA DE COLOMBIA (UNISALUD UPTC)</t>
  </si>
  <si>
    <t>SERVICIO NACIONAL DE APRENDIZAJE - REGIMEN ESPECIAL</t>
  </si>
  <si>
    <t>UNIVERSIDAD NACIONAL DE COLOMBIA UNISALUD</t>
  </si>
  <si>
    <t>ECOPETROL S.A. - EMPRESA COLOMBIANA DE PETROLEOS</t>
  </si>
  <si>
    <t>INSTITUTO COLOMBIANO DE BIENESTAR FAMILIAR I.C.B.F.</t>
  </si>
  <si>
    <t>EMPRESA NACIONAL PROMOTORA DEL DESARROLLO TERRITORIAL</t>
  </si>
  <si>
    <t>POLICIA NACIONAL SECCIONAL SANIDAD BOGOTA-CUNDINAMARCA</t>
  </si>
  <si>
    <t>POLICIA METROPOLITANA DE IBAGUE</t>
  </si>
  <si>
    <t>INSTITUTO DISTRI DE CIENCIA BIOTECNOLO E INNOVACION EN SALUD</t>
  </si>
  <si>
    <t>UNIDAD PRESTADORA DE SALUD BOGOTA</t>
  </si>
  <si>
    <t>JEFATURA DE SALUD DE FUERZA AEREA</t>
  </si>
  <si>
    <t>FIDEICOMISO FONDO NACIONAL DE SALUD</t>
  </si>
  <si>
    <t>DISPENSARIO MEDICO SUROCCIDENTE</t>
  </si>
  <si>
    <t>DISPENSARIO MEDICO NIVEL II BOGOTA</t>
  </si>
  <si>
    <t>ESM COMANDO AEREO DE MANTENIMIENTO</t>
  </si>
  <si>
    <t>ESM COMANDO AEREO DE COMBATE NO 1</t>
  </si>
  <si>
    <t>COMPAÑIA DE SEGUROS DE VIDA COLMENA S.A. - ADM RIESGOS LABORALES</t>
  </si>
  <si>
    <t>SEGUROS DE RIESGOS LABORALES SURAMERICANA S.A.</t>
  </si>
  <si>
    <t>LA EQUIDAD SEGUROS DE VIDA - ADM RIESGOS LABORALES</t>
  </si>
  <si>
    <t>AXA COLPATRIA SEGUROS DE VIDA S.A.</t>
  </si>
  <si>
    <t>COMPANIA DE SEGUROS DE VIDA AURORA S.A. - ADM RIESGOS LABORALES</t>
  </si>
  <si>
    <t>SEGURO SOCIAL - ARL</t>
  </si>
  <si>
    <t>POR IDENTIFICAR</t>
  </si>
  <si>
    <t>UNIVERSAL ASSISTANCE INC</t>
  </si>
  <si>
    <t>CLINICA LA SABANA</t>
  </si>
  <si>
    <t>ORGANIZACION INTERNACIONAL PARA LAS MIGRACIONES OIM</t>
  </si>
  <si>
    <t>J MAN S.A.S</t>
  </si>
  <si>
    <t>EMPRESA DE TRANSPORTE DEL TERCER MILENIO TRANSMILENIO S.A.</t>
  </si>
  <si>
    <t>FUNDACION FUNCICOLOMBIA</t>
  </si>
  <si>
    <t>AGUAS DE BOGOTA S.A. ESP</t>
  </si>
  <si>
    <t>TERMINAL DE TRANSPORTE S.A.</t>
  </si>
  <si>
    <t>SERVISION DE COLOMBIA</t>
  </si>
  <si>
    <t>SERVICIOS &amp; ASESORIAS S.A.</t>
  </si>
  <si>
    <t>SONOGYN S.A.S.</t>
  </si>
  <si>
    <t>DANISH REFUGEE COUNCIL - DRC PROGRAMME COLOMBIA</t>
  </si>
  <si>
    <t>RED MEDICA MEDICA VITAL S.A.S. SERVICIO DE AMBULANCIA PREPAGADO (SAP)</t>
  </si>
  <si>
    <t>FONDO NACIONAL DE GESTION DEL RIESGO DE DESASTRES</t>
  </si>
  <si>
    <t>CONTACT FINANZAS SAS</t>
  </si>
  <si>
    <t>="AGENCIA DISTRITAL PARA LA EDUCACION SUPERIOR, LA CIENCIA Y LA TECNOLOGÍA "ATENEA""</t>
  </si>
  <si>
    <t>INSTITUTO DE FORMACION E INVESTIGACION</t>
  </si>
  <si>
    <t>HUMANAR CORPORACION DE DESARROLLO HUMANO - CONVENIO DOCENTE</t>
  </si>
  <si>
    <t>SED SAS</t>
  </si>
  <si>
    <t>INSTITUTO COLOMBIANO DE APRENDIZAJE</t>
  </si>
  <si>
    <t>UNIVERSIDAD MILITAR NUEVA GRANADA - CONVENIO DOCENTE</t>
  </si>
  <si>
    <t>FUNDACION ESCUELA DE CAPACITACION FUNCA</t>
  </si>
  <si>
    <t>SOCIEDAD PRESTADORA DE SERVICIOS- IFIDHU - CONVENIO DOCENTE</t>
  </si>
  <si>
    <t>CAMPO ALTO ACESALUD S.A. -CONVENIO DOCENTE</t>
  </si>
  <si>
    <t>INSTITUTO DE EDUCACION INGABO -CONVENIO DOCENTE</t>
  </si>
  <si>
    <t>INSCAP S.A.S</t>
  </si>
  <si>
    <t>COLEGIO MAYOR NUESTRA SEÑORA DEL ROSARIO</t>
  </si>
  <si>
    <t>CEFAP DE LA CARACAS LTDA CENTRO NUMERO -1-</t>
  </si>
  <si>
    <t>FUNDACION UNIVERSIDAD CIENCIAS DE LA SALUD FUCS- CONVENIO DOCENTE</t>
  </si>
  <si>
    <t>UNIVERSIDAD ANTONIO NARINO</t>
  </si>
  <si>
    <t>UNIVERSIDAD EL BOSQUE -CONVENIO DOCENTE</t>
  </si>
  <si>
    <t>UNIVERSIDAD DE LA SABANA - CONVENIO DOCENTE</t>
  </si>
  <si>
    <t>UNIVERSIDAD DE CIENCIAS APLICADAS Y AMBIENTALES-UDCA- CONVENIO DOCENTE</t>
  </si>
  <si>
    <t>UNIVERSIDAD SAN MARTIN - CONVENIO DOCENTE</t>
  </si>
  <si>
    <t>CORPORACION UNIVERSITARIA IBEROAMERICANA</t>
  </si>
  <si>
    <t>UNIVERSIDAD MANUELA BELTRAN U</t>
  </si>
  <si>
    <t>CENTRO DE CAPACITACION UNISALUD</t>
  </si>
  <si>
    <t>UNIVERSIDAD DE SAN BUENAVENTURA</t>
  </si>
  <si>
    <t>CORPORACION UNIVERSITARIA RAFAEL NUÑEZ</t>
  </si>
  <si>
    <t>CORPORACION UNIVERSIDAD DEL SINU ELIAS BECHARA ZAINUM</t>
  </si>
  <si>
    <t>UNIVERSIDAD DEL MAGDALENA</t>
  </si>
  <si>
    <t>UNIVERSIDAD DE BOYACA</t>
  </si>
  <si>
    <t>FUNDACION DE LAS AMERICAS-INSTITUTO SANTA FE -CONVENIO DOCENTE</t>
  </si>
  <si>
    <t>FUNDACION UNIVERSITARIA DEL AREA ANDINA -CONVENIO DOCENTE</t>
  </si>
  <si>
    <t>SEGUROS COMERCIALES BOLIVAR S.A. - COMPAÑIA DE SEGUROS</t>
  </si>
  <si>
    <t>AXA COLPATRIA SEGUROS SA - COMPAÑIA DE SEGUROS</t>
  </si>
  <si>
    <t>LA PREVISORA S.A. COMPAÑIA DE SEGUROS</t>
  </si>
  <si>
    <t>SEGUROS DEL ESTADO S.A. - COMPAÑÍA DE SEGUROS</t>
  </si>
  <si>
    <t>ALLIANZ SEGUROS S.A. - CIA DE SEGUROS</t>
  </si>
  <si>
    <t>SEGUROS LA EQUIDAD (SOAT)</t>
  </si>
  <si>
    <t>MUNDIAL DE SEGUROS S.A. - COMPAÑÍA DE SEGUROS</t>
  </si>
  <si>
    <t>LIBERTY SEGUROS S.A. - COMPAÑIA DE  SEGUROS</t>
  </si>
  <si>
    <t>SEGUROS GENERALES SURAMERICANA S.A. - COMPAÑIA DE SEGUROS</t>
  </si>
  <si>
    <t>MAPFRE SEGUROS GENERALES DE COLOMBIA S.A. - COMPAÑÍA DE SEGUROS</t>
  </si>
  <si>
    <t>CARDIF COLOMBIA SEGUROS GENERALES - COMPAÑÍA DE SEGUROS</t>
  </si>
  <si>
    <t>CONSORCIO SAYP 2011</t>
  </si>
  <si>
    <t>ASOCIACION INDIGENA DE MEDELLIN</t>
  </si>
  <si>
    <t>COMFATOLIMA - CAJA DE COMPENSACION FAMILIAR DEL TOLIMA</t>
  </si>
  <si>
    <t>Asociación Indigena del Tolima</t>
  </si>
  <si>
    <t>CABILDO INDIGENA LA CHONTA</t>
  </si>
  <si>
    <t>COMFACASANARE - CAJA DE COMPENSACION FAMILIAR DEL CASANARE</t>
  </si>
  <si>
    <t>COMFENALCO-CAJA DE COMPENSACION FAMILIAR COMFENALCO CUNDINAMARCA</t>
  </si>
  <si>
    <t>CAFAM - CAJA DE COMPENSACIÓN FAMILIAR </t>
  </si>
  <si>
    <t>COMFAMILIAR ATLANTICO - CAJA DE COMPENSACION FAMILIAR</t>
  </si>
  <si>
    <t>COMFENALCO CARTAGENA - CAJA DE COMPENSACION FAMILIAR DE FENALCO - ANDI</t>
  </si>
  <si>
    <t>COMFAORIENTE - CAJA DE COMPENSACIÓN FAMILIAR DEL ORIENTE COLOMBIANO</t>
  </si>
  <si>
    <t>CAJASAN - CAJA SANTANDEREANA DE SUBSIDIO FAMILIAR</t>
  </si>
  <si>
    <t>CONFAMILIARES - CAJA DE COMPENSACION FAMILIAR DE CALDAS</t>
  </si>
  <si>
    <t>COMFAMILIAR PUTUMAYO - CAJA DE COMPENSACION FAMILIAR DEL PUTUMAYO</t>
  </si>
  <si>
    <t>COMFACAUCA - CAJA DE COMPENSACION FAMILIAR DEL CAUCA</t>
  </si>
  <si>
    <t>COMFACHOCO - CAJA DE COMPENSACIÓN FAMILIAR DEL CHOCÓ</t>
  </si>
  <si>
    <t>GARCIA HERNANDEZ DEISY</t>
  </si>
  <si>
    <t>CENTRO EDUCATIVO JORGE TADEO L</t>
  </si>
  <si>
    <t>INVERSIONES C.F.S S.A.S</t>
  </si>
  <si>
    <t>ZOMAK VENDING GROUP SAS</t>
  </si>
  <si>
    <t>VINCULADOS</t>
  </si>
  <si>
    <t>IRREGULARES</t>
  </si>
  <si>
    <t>ESCOLARES</t>
  </si>
  <si>
    <t>PROYECTO DE GRATUIDAD</t>
  </si>
  <si>
    <t>CONVENIO PIC</t>
  </si>
  <si>
    <t>OTROS CONVENIOS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</si>
</sst>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#.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entury Gothic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1" applyNumberFormat="1" applyFont="1"/>
    <xf numFmtId="43" fontId="0" fillId="0" borderId="6" xfId="1" applyFont="1" applyBorder="1"/>
    <xf numFmtId="0" fontId="0" fillId="0" borderId="8" xfId="0" applyBorder="1"/>
    <xf numFmtId="0" fontId="0" fillId="0" borderId="9" xfId="0" applyBorder="1"/>
    <xf numFmtId="43" fontId="0" fillId="0" borderId="9" xfId="1" applyFont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0" fontId="0" fillId="0" borderId="11" xfId="0" applyBorder="1"/>
    <xf numFmtId="0" fontId="0" fillId="0" borderId="12" xfId="0" applyBorder="1"/>
    <xf numFmtId="43" fontId="0" fillId="0" borderId="12" xfId="1" applyFon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0" fillId="0" borderId="18" xfId="0" applyBorder="1"/>
    <xf numFmtId="43" fontId="0" fillId="0" borderId="18" xfId="1" applyFont="1" applyBorder="1"/>
    <xf numFmtId="164" fontId="3" fillId="2" borderId="22" xfId="1" applyNumberFormat="1" applyFont="1" applyFill="1" applyBorder="1" applyAlignment="1"/>
    <xf numFmtId="0" fontId="0" fillId="0" borderId="17" xfId="0" applyBorder="1"/>
    <xf numFmtId="0" fontId="4" fillId="0" borderId="18" xfId="0" applyFont="1" applyBorder="1"/>
    <xf numFmtId="43" fontId="4" fillId="0" borderId="18" xfId="1" applyFont="1" applyBorder="1"/>
    <xf numFmtId="164" fontId="4" fillId="0" borderId="18" xfId="1" applyNumberFormat="1" applyFont="1" applyBorder="1"/>
    <xf numFmtId="164" fontId="4" fillId="0" borderId="19" xfId="1" applyNumberFormat="1" applyFont="1" applyBorder="1"/>
    <xf numFmtId="0" fontId="4" fillId="0" borderId="9" xfId="0" applyFont="1" applyBorder="1"/>
    <xf numFmtId="43" fontId="4" fillId="0" borderId="9" xfId="1" applyFont="1" applyBorder="1"/>
    <xf numFmtId="164" fontId="4" fillId="0" borderId="9" xfId="1" applyNumberFormat="1" applyFont="1" applyBorder="1"/>
    <xf numFmtId="164" fontId="4" fillId="0" borderId="10" xfId="1" applyNumberFormat="1" applyFont="1" applyBorder="1"/>
    <xf numFmtId="164" fontId="3" fillId="2" borderId="26" xfId="1" applyNumberFormat="1" applyFont="1" applyFill="1" applyBorder="1" applyAlignment="1"/>
    <xf numFmtId="43" fontId="3" fillId="0" borderId="0" xfId="1" applyFont="1" applyAlignment="1"/>
    <xf numFmtId="164" fontId="3" fillId="0" borderId="0" xfId="2" applyNumberFormat="1" applyFont="1" applyAlignment="1"/>
    <xf numFmtId="164" fontId="4" fillId="0" borderId="0" xfId="2" applyNumberFormat="1" applyFont="1" applyAlignment="1"/>
    <xf numFmtId="164" fontId="4" fillId="0" borderId="0" xfId="1" applyNumberFormat="1" applyFont="1" applyAlignment="1"/>
    <xf numFmtId="43" fontId="4" fillId="0" borderId="0" xfId="1" applyFont="1" applyFill="1" applyAlignment="1"/>
    <xf numFmtId="164" fontId="3" fillId="2" borderId="30" xfId="1" applyNumberFormat="1" applyFont="1" applyFill="1" applyBorder="1" applyAlignment="1">
      <alignment horizontal="center" vertical="center" wrapText="1"/>
    </xf>
    <xf numFmtId="43" fontId="3" fillId="2" borderId="15" xfId="0" applyNumberFormat="1" applyFont="1" applyFill="1" applyBorder="1"/>
    <xf numFmtId="43" fontId="3" fillId="2" borderId="21" xfId="0" applyNumberFormat="1" applyFont="1" applyFill="1" applyBorder="1"/>
    <xf numFmtId="43" fontId="3" fillId="2" borderId="26" xfId="0" applyNumberFormat="1" applyFont="1" applyFill="1" applyBorder="1"/>
    <xf numFmtId="43" fontId="0" fillId="0" borderId="9" xfId="1" applyFont="1" applyFill="1" applyBorder="1"/>
    <xf numFmtId="43" fontId="0" fillId="0" borderId="18" xfId="1" applyFont="1" applyFill="1" applyBorder="1"/>
    <xf numFmtId="43" fontId="0" fillId="0" borderId="12" xfId="1" applyFont="1" applyFill="1" applyBorder="1"/>
    <xf numFmtId="43" fontId="0" fillId="0" borderId="19" xfId="1" applyFont="1" applyBorder="1"/>
    <xf numFmtId="43" fontId="0" fillId="0" borderId="10" xfId="1" applyFont="1" applyBorder="1"/>
    <xf numFmtId="43" fontId="0" fillId="0" borderId="13" xfId="1" applyFont="1" applyBorder="1"/>
    <xf numFmtId="0" fontId="0" fillId="0" borderId="5" xfId="0" applyBorder="1"/>
    <xf numFmtId="0" fontId="0" fillId="0" borderId="6" xfId="0" applyBorder="1"/>
    <xf numFmtId="43" fontId="0" fillId="0" borderId="7" xfId="1" applyFont="1" applyBorder="1"/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43" fontId="3" fillId="2" borderId="35" xfId="1" applyFont="1" applyFill="1" applyBorder="1" applyAlignment="1">
      <alignment horizontal="center" vertical="center" wrapText="1"/>
    </xf>
    <xf numFmtId="164" fontId="3" fillId="2" borderId="35" xfId="1" applyNumberFormat="1" applyFont="1" applyFill="1" applyBorder="1" applyAlignment="1">
      <alignment horizontal="center" vertical="center" wrapText="1"/>
    </xf>
    <xf numFmtId="43" fontId="3" fillId="2" borderId="22" xfId="0" applyNumberFormat="1" applyFont="1" applyFill="1" applyBorder="1"/>
    <xf numFmtId="164" fontId="3" fillId="2" borderId="17" xfId="2" applyNumberFormat="1" applyFont="1" applyFill="1" applyBorder="1" applyAlignment="1">
      <alignment horizontal="center" vertical="center" wrapText="1"/>
    </xf>
    <xf numFmtId="164" fontId="3" fillId="2" borderId="18" xfId="2" applyNumberFormat="1" applyFont="1" applyFill="1" applyBorder="1" applyAlignment="1">
      <alignment horizontal="center" vertical="center" wrapText="1"/>
    </xf>
    <xf numFmtId="164" fontId="3" fillId="2" borderId="18" xfId="1" applyNumberFormat="1" applyFont="1" applyFill="1" applyBorder="1" applyAlignment="1">
      <alignment horizontal="center" vertical="center" wrapText="1"/>
    </xf>
    <xf numFmtId="164" fontId="3" fillId="2" borderId="19" xfId="1" applyNumberFormat="1" applyFont="1" applyFill="1" applyBorder="1" applyAlignment="1">
      <alignment horizontal="center" vertical="center" wrapText="1"/>
    </xf>
    <xf numFmtId="43" fontId="0" fillId="0" borderId="10" xfId="0" applyNumberFormat="1" applyBorder="1"/>
    <xf numFmtId="43" fontId="0" fillId="0" borderId="13" xfId="0" applyNumberFormat="1" applyBorder="1"/>
    <xf numFmtId="43" fontId="0" fillId="0" borderId="7" xfId="0" applyNumberFormat="1" applyBorder="1"/>
    <xf numFmtId="164" fontId="3" fillId="2" borderId="26" xfId="1" applyNumberFormat="1" applyFont="1" applyFill="1" applyBorder="1" applyAlignment="1">
      <alignment horizontal="center" vertical="center" wrapText="1"/>
    </xf>
    <xf numFmtId="164" fontId="3" fillId="2" borderId="22" xfId="1" applyNumberFormat="1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39" xfId="0" applyFont="1" applyBorder="1"/>
    <xf numFmtId="164" fontId="4" fillId="0" borderId="39" xfId="1" applyNumberFormat="1" applyFont="1" applyBorder="1"/>
    <xf numFmtId="0" fontId="4" fillId="0" borderId="11" xfId="0" applyFont="1" applyBorder="1"/>
    <xf numFmtId="0" fontId="4" fillId="0" borderId="12" xfId="0" applyFont="1" applyBorder="1"/>
    <xf numFmtId="164" fontId="4" fillId="0" borderId="12" xfId="1" applyNumberFormat="1" applyFont="1" applyBorder="1"/>
    <xf numFmtId="164" fontId="3" fillId="2" borderId="4" xfId="1" applyNumberFormat="1" applyFont="1" applyFill="1" applyBorder="1" applyAlignment="1"/>
    <xf numFmtId="164" fontId="5" fillId="0" borderId="35" xfId="1" applyNumberFormat="1" applyFont="1" applyBorder="1" applyAlignment="1">
      <alignment horizontal="center"/>
    </xf>
    <xf numFmtId="164" fontId="5" fillId="0" borderId="33" xfId="1" applyNumberFormat="1" applyFont="1" applyBorder="1" applyAlignment="1">
      <alignment horizontal="center"/>
    </xf>
    <xf numFmtId="164" fontId="5" fillId="0" borderId="29" xfId="1" applyNumberFormat="1" applyFont="1" applyBorder="1" applyAlignment="1">
      <alignment horizontal="center"/>
    </xf>
    <xf numFmtId="164" fontId="6" fillId="0" borderId="34" xfId="1" applyNumberFormat="1" applyFont="1" applyBorder="1" applyAlignment="1">
      <alignment horizontal="center"/>
    </xf>
    <xf numFmtId="164" fontId="7" fillId="0" borderId="18" xfId="1" applyNumberFormat="1" applyFont="1" applyFill="1" applyBorder="1"/>
    <xf numFmtId="164" fontId="0" fillId="0" borderId="0" xfId="1" applyNumberFormat="1" applyFont="1" applyFill="1"/>
    <xf numFmtId="164" fontId="7" fillId="0" borderId="9" xfId="1" applyNumberFormat="1" applyFont="1" applyFill="1" applyBorder="1"/>
    <xf numFmtId="164" fontId="7" fillId="0" borderId="12" xfId="1" applyNumberFormat="1" applyFont="1" applyFill="1" applyBorder="1"/>
    <xf numFmtId="164" fontId="9" fillId="0" borderId="6" xfId="1" applyNumberFormat="1" applyFont="1" applyFill="1" applyBorder="1"/>
    <xf numFmtId="164" fontId="9" fillId="0" borderId="39" xfId="1" applyNumberFormat="1" applyFont="1" applyFill="1" applyBorder="1"/>
    <xf numFmtId="164" fontId="5" fillId="0" borderId="36" xfId="1" applyNumberFormat="1" applyFont="1" applyBorder="1" applyAlignment="1">
      <alignment horizontal="center"/>
    </xf>
    <xf numFmtId="164" fontId="9" fillId="0" borderId="37" xfId="1" applyNumberFormat="1" applyFont="1" applyFill="1" applyBorder="1"/>
    <xf numFmtId="164" fontId="9" fillId="0" borderId="3" xfId="1" applyNumberFormat="1" applyFont="1" applyFill="1" applyBorder="1"/>
    <xf numFmtId="164" fontId="5" fillId="0" borderId="14" xfId="1" applyNumberFormat="1" applyFont="1" applyBorder="1" applyAlignment="1">
      <alignment horizontal="center" vertical="center"/>
    </xf>
    <xf numFmtId="164" fontId="9" fillId="0" borderId="16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center" vertical="center" wrapText="1"/>
    </xf>
    <xf numFmtId="164" fontId="9" fillId="0" borderId="0" xfId="1" applyNumberFormat="1" applyFont="1" applyBorder="1" applyAlignment="1">
      <alignment vertical="center"/>
    </xf>
    <xf numFmtId="164" fontId="0" fillId="0" borderId="0" xfId="1" applyNumberFormat="1" applyFont="1" applyFill="1" applyBorder="1"/>
    <xf numFmtId="164" fontId="5" fillId="0" borderId="1" xfId="1" applyNumberFormat="1" applyFont="1" applyBorder="1"/>
    <xf numFmtId="164" fontId="5" fillId="0" borderId="2" xfId="1" applyNumberFormat="1" applyFont="1" applyBorder="1"/>
    <xf numFmtId="164" fontId="9" fillId="0" borderId="25" xfId="1" applyNumberFormat="1" applyFont="1" applyBorder="1" applyAlignment="1">
      <alignment horizontal="center"/>
    </xf>
    <xf numFmtId="165" fontId="0" fillId="0" borderId="0" xfId="0" applyNumberFormat="1"/>
    <xf numFmtId="165" fontId="12" fillId="0" borderId="0" xfId="0" applyNumberFormat="1" applyFont="1" applyAlignment="1">
      <alignment horizontal="center" wrapText="1"/>
    </xf>
    <xf numFmtId="164" fontId="12" fillId="0" borderId="2" xfId="1" applyNumberFormat="1" applyFont="1" applyBorder="1"/>
    <xf numFmtId="165" fontId="0" fillId="3" borderId="45" xfId="0" applyNumberFormat="1" applyFill="1" applyBorder="1"/>
    <xf numFmtId="0" fontId="13" fillId="0" borderId="1" xfId="0" applyFont="1" applyBorder="1"/>
    <xf numFmtId="14" fontId="13" fillId="0" borderId="2" xfId="0" applyNumberFormat="1" applyFont="1" applyBorder="1"/>
    <xf numFmtId="0" fontId="13" fillId="0" borderId="2" xfId="0" applyFont="1" applyBorder="1"/>
    <xf numFmtId="0" fontId="10" fillId="0" borderId="2" xfId="0" applyFont="1" applyBorder="1"/>
    <xf numFmtId="164" fontId="0" fillId="0" borderId="2" xfId="1" applyNumberFormat="1" applyFont="1" applyBorder="1"/>
    <xf numFmtId="43" fontId="10" fillId="0" borderId="45" xfId="1" applyFont="1" applyBorder="1"/>
    <xf numFmtId="43" fontId="0" fillId="0" borderId="9" xfId="0" applyNumberFormat="1" applyBorder="1"/>
    <xf numFmtId="164" fontId="4" fillId="0" borderId="40" xfId="1" applyNumberFormat="1" applyFont="1" applyBorder="1"/>
    <xf numFmtId="164" fontId="4" fillId="0" borderId="13" xfId="1" applyNumberFormat="1" applyFont="1" applyBorder="1"/>
    <xf numFmtId="164" fontId="7" fillId="0" borderId="2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164" fontId="7" fillId="0" borderId="8" xfId="1" applyNumberFormat="1" applyFont="1" applyFill="1" applyBorder="1" applyAlignment="1">
      <alignment horizontal="left"/>
    </xf>
    <xf numFmtId="164" fontId="4" fillId="0" borderId="4" xfId="1" applyNumberFormat="1" applyFont="1" applyFill="1" applyBorder="1"/>
    <xf numFmtId="164" fontId="4" fillId="0" borderId="0" xfId="1" applyNumberFormat="1" applyFont="1" applyFill="1"/>
    <xf numFmtId="164" fontId="4" fillId="0" borderId="0" xfId="1" applyNumberFormat="1" applyFont="1"/>
    <xf numFmtId="164" fontId="14" fillId="0" borderId="2" xfId="1" applyNumberFormat="1" applyFont="1" applyBorder="1" applyAlignment="1">
      <alignment horizontal="center"/>
    </xf>
    <xf numFmtId="164" fontId="14" fillId="0" borderId="0" xfId="1" applyNumberFormat="1" applyFont="1" applyBorder="1" applyAlignment="1">
      <alignment vertical="center"/>
    </xf>
    <xf numFmtId="164" fontId="14" fillId="0" borderId="2" xfId="1" applyNumberFormat="1" applyFont="1" applyBorder="1"/>
    <xf numFmtId="164" fontId="5" fillId="0" borderId="36" xfId="1" applyNumberFormat="1" applyFont="1" applyBorder="1" applyAlignment="1">
      <alignment horizontal="left" vertical="center" wrapText="1"/>
    </xf>
    <xf numFmtId="164" fontId="8" fillId="0" borderId="30" xfId="1" applyNumberFormat="1" applyFont="1" applyFill="1" applyBorder="1" applyAlignment="1">
      <alignment horizontal="center" vertical="center"/>
    </xf>
    <xf numFmtId="164" fontId="8" fillId="0" borderId="16" xfId="1" applyNumberFormat="1" applyFont="1" applyFill="1" applyBorder="1" applyAlignment="1">
      <alignment horizontal="center" vertical="center"/>
    </xf>
    <xf numFmtId="164" fontId="8" fillId="0" borderId="22" xfId="1" applyNumberFormat="1" applyFont="1" applyFill="1" applyBorder="1" applyAlignment="1">
      <alignment horizontal="center" vertical="center"/>
    </xf>
    <xf numFmtId="164" fontId="9" fillId="0" borderId="23" xfId="1" applyNumberFormat="1" applyFont="1" applyFill="1" applyBorder="1" applyAlignment="1">
      <alignment horizontal="left"/>
    </xf>
    <xf numFmtId="164" fontId="9" fillId="0" borderId="24" xfId="1" applyNumberFormat="1" applyFont="1" applyFill="1" applyBorder="1" applyAlignment="1">
      <alignment horizontal="left"/>
    </xf>
    <xf numFmtId="164" fontId="9" fillId="0" borderId="25" xfId="1" applyNumberFormat="1" applyFont="1" applyFill="1" applyBorder="1" applyAlignment="1">
      <alignment horizontal="left"/>
    </xf>
    <xf numFmtId="164" fontId="9" fillId="0" borderId="36" xfId="1" applyNumberFormat="1" applyFont="1" applyFill="1" applyBorder="1" applyAlignment="1">
      <alignment horizontal="left"/>
    </xf>
    <xf numFmtId="164" fontId="9" fillId="0" borderId="44" xfId="1" applyNumberFormat="1" applyFont="1" applyFill="1" applyBorder="1" applyAlignment="1">
      <alignment horizontal="left"/>
    </xf>
    <xf numFmtId="164" fontId="5" fillId="0" borderId="36" xfId="1" applyNumberFormat="1" applyFont="1" applyBorder="1" applyAlignment="1">
      <alignment horizontal="center" vertical="center" wrapText="1"/>
    </xf>
    <xf numFmtId="164" fontId="9" fillId="0" borderId="36" xfId="1" applyNumberFormat="1" applyFont="1" applyBorder="1" applyAlignment="1">
      <alignment horizontal="left"/>
    </xf>
    <xf numFmtId="164" fontId="7" fillId="0" borderId="30" xfId="1" applyNumberFormat="1" applyFont="1" applyFill="1" applyBorder="1" applyAlignment="1">
      <alignment horizontal="center" vertical="center"/>
    </xf>
    <xf numFmtId="164" fontId="7" fillId="0" borderId="16" xfId="1" applyNumberFormat="1" applyFont="1" applyFill="1" applyBorder="1" applyAlignment="1">
      <alignment horizontal="center" vertical="center"/>
    </xf>
    <xf numFmtId="164" fontId="7" fillId="0" borderId="22" xfId="1" applyNumberFormat="1" applyFont="1" applyFill="1" applyBorder="1" applyAlignment="1">
      <alignment horizontal="center" vertical="center"/>
    </xf>
    <xf numFmtId="164" fontId="7" fillId="0" borderId="23" xfId="1" applyNumberFormat="1" applyFont="1" applyFill="1" applyBorder="1" applyAlignment="1">
      <alignment horizontal="left"/>
    </xf>
    <xf numFmtId="164" fontId="7" fillId="0" borderId="24" xfId="1" applyNumberFormat="1" applyFont="1" applyFill="1" applyBorder="1" applyAlignment="1">
      <alignment horizontal="left"/>
    </xf>
    <xf numFmtId="164" fontId="7" fillId="0" borderId="25" xfId="1" applyNumberFormat="1" applyFont="1" applyFill="1" applyBorder="1" applyAlignment="1">
      <alignment horizontal="left"/>
    </xf>
    <xf numFmtId="164" fontId="3" fillId="0" borderId="0" xfId="2" applyNumberFormat="1" applyFont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164" fontId="5" fillId="0" borderId="35" xfId="1" applyNumberFormat="1" applyFont="1" applyBorder="1" applyAlignment="1">
      <alignment horizontal="center" vertical="center"/>
    </xf>
    <xf numFmtId="164" fontId="5" fillId="0" borderId="42" xfId="1" applyNumberFormat="1" applyFont="1" applyBorder="1" applyAlignment="1">
      <alignment horizontal="center" vertical="center"/>
    </xf>
    <xf numFmtId="164" fontId="5" fillId="0" borderId="43" xfId="1" applyNumberFormat="1" applyFont="1" applyBorder="1" applyAlignment="1">
      <alignment horizontal="center" vertical="center"/>
    </xf>
    <xf numFmtId="164" fontId="7" fillId="0" borderId="28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27" xfId="1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3" fontId="11" fillId="0" borderId="0" xfId="1" applyFont="1" applyAlignment="1">
      <alignment horizontal="center" vertical="center"/>
    </xf>
    <xf numFmtId="165" fontId="12" fillId="0" borderId="0" xfId="0" applyNumberFormat="1" applyFont="1" applyAlignment="1">
      <alignment horizontal="center" wrapText="1"/>
    </xf>
    <xf numFmtId="165" fontId="12" fillId="0" borderId="1" xfId="0" applyNumberFormat="1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</cellXfs>
  <cellStyles count="3">
    <cellStyle name="Millares" xfId="1" builtinId="3"/>
    <cellStyle name="Millares 6" xfId="2" xr:uid="{00000000-0005-0000-0000-000001000000}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javascript:__doPostBack('_ctl0$ContentPlaceHolder1$dgCarteraConcepto$_ctl4$_ctl0','')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2"/>
  <sheetViews>
    <sheetView zoomScale="85" zoomScaleNormal="85" workbookViewId="0">
      <pane ySplit="4" topLeftCell="A267" activePane="bottomLeft" state="frozen"/>
      <selection pane="bottomLeft" activeCell="D302" sqref="D302"/>
    </sheetView>
  </sheetViews>
  <sheetFormatPr baseColWidth="10" defaultRowHeight="15" x14ac:dyDescent="0.25"/>
  <cols>
    <col min="1" max="1" width="18.28515625" customWidth="1"/>
    <col min="2" max="2" width="17.5703125" customWidth="1"/>
    <col min="4" max="4" width="35" customWidth="1"/>
    <col min="5" max="9" width="17.85546875" style="1" bestFit="1" customWidth="1"/>
    <col min="10" max="10" width="18.85546875" style="1" bestFit="1" customWidth="1"/>
    <col min="11" max="11" width="17.85546875" style="1" bestFit="1" customWidth="1"/>
    <col min="12" max="13" width="21" style="1" customWidth="1"/>
    <col min="14" max="14" width="17.85546875" style="1" bestFit="1" customWidth="1"/>
    <col min="15" max="15" width="18.85546875" style="1" bestFit="1" customWidth="1"/>
    <col min="16" max="16" width="22.85546875" customWidth="1"/>
    <col min="17" max="17" width="17.42578125" customWidth="1"/>
  </cols>
  <sheetData>
    <row r="1" spans="1:17" x14ac:dyDescent="0.25">
      <c r="A1" s="139" t="s">
        <v>235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29"/>
      <c r="Q1" s="30"/>
    </row>
    <row r="2" spans="1:17" x14ac:dyDescent="0.25">
      <c r="A2" s="139" t="s">
        <v>276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29"/>
      <c r="Q2" s="30"/>
    </row>
    <row r="3" spans="1:17" ht="15.75" thickBot="1" x14ac:dyDescent="0.3">
      <c r="A3" s="31" t="s">
        <v>275</v>
      </c>
      <c r="B3" s="31"/>
      <c r="C3" s="31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33"/>
    </row>
    <row r="4" spans="1:17" ht="30" x14ac:dyDescent="0.25">
      <c r="A4" s="53" t="s">
        <v>270</v>
      </c>
      <c r="B4" s="54" t="s">
        <v>1</v>
      </c>
      <c r="C4" s="54" t="s">
        <v>238</v>
      </c>
      <c r="D4" s="54" t="s">
        <v>239</v>
      </c>
      <c r="E4" s="55" t="s">
        <v>2</v>
      </c>
      <c r="F4" s="55" t="s">
        <v>4</v>
      </c>
      <c r="G4" s="55" t="s">
        <v>5</v>
      </c>
      <c r="H4" s="55" t="s">
        <v>6</v>
      </c>
      <c r="I4" s="55" t="s">
        <v>3</v>
      </c>
      <c r="J4" s="55" t="s">
        <v>9</v>
      </c>
      <c r="K4" s="55" t="s">
        <v>10</v>
      </c>
      <c r="L4" s="55" t="s">
        <v>271</v>
      </c>
      <c r="M4" s="55" t="s">
        <v>272</v>
      </c>
      <c r="N4" s="55" t="s">
        <v>8</v>
      </c>
      <c r="O4" s="55" t="s">
        <v>273</v>
      </c>
      <c r="P4" s="56" t="s">
        <v>233</v>
      </c>
    </row>
    <row r="5" spans="1:17" x14ac:dyDescent="0.25">
      <c r="A5" s="6" t="s">
        <v>12</v>
      </c>
      <c r="B5" s="7" t="s">
        <v>13</v>
      </c>
      <c r="C5" s="7">
        <v>800088702</v>
      </c>
      <c r="D5" s="7" t="s">
        <v>14</v>
      </c>
      <c r="E5" s="8">
        <v>192903143</v>
      </c>
      <c r="F5" s="8">
        <v>146049243</v>
      </c>
      <c r="G5" s="8">
        <v>48998922</v>
      </c>
      <c r="H5" s="8">
        <v>65534392</v>
      </c>
      <c r="I5" s="8">
        <v>332966981</v>
      </c>
      <c r="J5" s="8">
        <v>509723016</v>
      </c>
      <c r="K5" s="8">
        <v>272827238</v>
      </c>
      <c r="L5" s="8">
        <f t="shared" ref="L5:L64" si="0">SUM(E5:K5)</f>
        <v>1569002935</v>
      </c>
      <c r="M5" s="8">
        <v>-6942</v>
      </c>
      <c r="N5" s="8">
        <v>-21868309</v>
      </c>
      <c r="O5" s="8">
        <f>SUM(L5:N5)</f>
        <v>1547127684</v>
      </c>
      <c r="P5" s="57">
        <f>J5</f>
        <v>509723016</v>
      </c>
      <c r="Q5" s="2"/>
    </row>
    <row r="6" spans="1:17" x14ac:dyDescent="0.25">
      <c r="A6" s="6" t="s">
        <v>12</v>
      </c>
      <c r="B6" s="7" t="s">
        <v>13</v>
      </c>
      <c r="C6" s="7">
        <v>800112806</v>
      </c>
      <c r="D6" s="7" t="s">
        <v>15</v>
      </c>
      <c r="E6" s="8">
        <v>0</v>
      </c>
      <c r="F6" s="8">
        <v>0</v>
      </c>
      <c r="G6" s="8">
        <v>891875</v>
      </c>
      <c r="H6" s="8">
        <v>9520821</v>
      </c>
      <c r="I6" s="8">
        <v>19619020</v>
      </c>
      <c r="J6" s="8">
        <v>161866748</v>
      </c>
      <c r="K6" s="8">
        <v>9640312</v>
      </c>
      <c r="L6" s="8">
        <f t="shared" si="0"/>
        <v>201538776</v>
      </c>
      <c r="M6" s="8">
        <v>0</v>
      </c>
      <c r="N6" s="8">
        <v>0</v>
      </c>
      <c r="O6" s="8">
        <f>SUM(L6:N6)</f>
        <v>201538776</v>
      </c>
      <c r="P6" s="57">
        <f>J6</f>
        <v>161866748</v>
      </c>
      <c r="Q6" s="2"/>
    </row>
    <row r="7" spans="1:17" x14ac:dyDescent="0.25">
      <c r="A7" s="6" t="s">
        <v>12</v>
      </c>
      <c r="B7" s="7" t="s">
        <v>13</v>
      </c>
      <c r="C7" s="7">
        <v>800130907</v>
      </c>
      <c r="D7" s="7" t="s">
        <v>16</v>
      </c>
      <c r="E7" s="8">
        <v>1126562998</v>
      </c>
      <c r="F7" s="8">
        <v>945502939</v>
      </c>
      <c r="G7" s="8">
        <v>358307598</v>
      </c>
      <c r="H7" s="8">
        <v>641973660</v>
      </c>
      <c r="I7" s="8">
        <v>1240880646</v>
      </c>
      <c r="J7" s="8">
        <v>165267689</v>
      </c>
      <c r="K7" s="8">
        <v>1443001900</v>
      </c>
      <c r="L7" s="8">
        <f t="shared" si="0"/>
        <v>5921497430</v>
      </c>
      <c r="M7" s="8">
        <v>-1132321081</v>
      </c>
      <c r="N7" s="8">
        <v>0</v>
      </c>
      <c r="O7" s="8">
        <f>SUM(L7:N7)</f>
        <v>4789176349</v>
      </c>
      <c r="P7" s="57">
        <v>1793598293</v>
      </c>
      <c r="Q7" s="2"/>
    </row>
    <row r="8" spans="1:17" x14ac:dyDescent="0.25">
      <c r="A8" s="6" t="s">
        <v>12</v>
      </c>
      <c r="B8" s="7" t="s">
        <v>13</v>
      </c>
      <c r="C8" s="7">
        <v>800162035</v>
      </c>
      <c r="D8" s="7" t="s">
        <v>17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343351</v>
      </c>
      <c r="L8" s="8">
        <f t="shared" si="0"/>
        <v>343351</v>
      </c>
      <c r="M8" s="8">
        <v>0</v>
      </c>
      <c r="N8" s="8">
        <v>0</v>
      </c>
      <c r="O8" s="8">
        <f>SUM(L8:N8)</f>
        <v>343351</v>
      </c>
      <c r="P8" s="57">
        <f>J8</f>
        <v>0</v>
      </c>
      <c r="Q8" s="2"/>
    </row>
    <row r="9" spans="1:17" x14ac:dyDescent="0.25">
      <c r="A9" s="6" t="s">
        <v>12</v>
      </c>
      <c r="B9" s="7" t="s">
        <v>13</v>
      </c>
      <c r="C9" s="7">
        <v>800251440</v>
      </c>
      <c r="D9" s="7" t="s">
        <v>18</v>
      </c>
      <c r="E9" s="8">
        <v>785868733</v>
      </c>
      <c r="F9" s="8">
        <v>846641986</v>
      </c>
      <c r="G9" s="8">
        <v>834786087</v>
      </c>
      <c r="H9" s="8">
        <v>1194796522</v>
      </c>
      <c r="I9" s="8">
        <v>528877330</v>
      </c>
      <c r="J9" s="8">
        <v>234695228</v>
      </c>
      <c r="K9" s="8">
        <v>995240456</v>
      </c>
      <c r="L9" s="8">
        <f t="shared" si="0"/>
        <v>5420906342</v>
      </c>
      <c r="M9" s="8">
        <v>-454710882</v>
      </c>
      <c r="N9" s="8">
        <v>-624408602</v>
      </c>
      <c r="O9" s="8">
        <f>SUM(L9:N9)</f>
        <v>4341786858</v>
      </c>
      <c r="P9" s="57">
        <v>1112184530</v>
      </c>
      <c r="Q9" s="2"/>
    </row>
    <row r="10" spans="1:17" x14ac:dyDescent="0.25">
      <c r="A10" s="6" t="s">
        <v>12</v>
      </c>
      <c r="B10" s="7" t="s">
        <v>13</v>
      </c>
      <c r="C10" s="7">
        <v>805001157</v>
      </c>
      <c r="D10" s="7" t="s">
        <v>19</v>
      </c>
      <c r="E10" s="8">
        <v>0</v>
      </c>
      <c r="F10" s="8">
        <v>85400</v>
      </c>
      <c r="G10" s="8">
        <v>19613384</v>
      </c>
      <c r="H10" s="8">
        <v>9101201</v>
      </c>
      <c r="I10" s="8">
        <v>217237</v>
      </c>
      <c r="J10" s="8">
        <v>82625030</v>
      </c>
      <c r="K10" s="8">
        <v>35474851</v>
      </c>
      <c r="L10" s="8">
        <f t="shared" si="0"/>
        <v>147117103</v>
      </c>
      <c r="M10" s="8">
        <v>-16991844</v>
      </c>
      <c r="N10" s="8">
        <v>-2020400</v>
      </c>
      <c r="O10" s="8">
        <f>SUM(L10:N10)</f>
        <v>128104859</v>
      </c>
      <c r="P10" s="57">
        <f>J10</f>
        <v>82625030</v>
      </c>
      <c r="Q10" s="2"/>
    </row>
    <row r="11" spans="1:17" x14ac:dyDescent="0.25">
      <c r="A11" s="6" t="s">
        <v>12</v>
      </c>
      <c r="B11" s="7" t="s">
        <v>13</v>
      </c>
      <c r="C11" s="7">
        <v>806008394</v>
      </c>
      <c r="D11" s="7" t="s">
        <v>20</v>
      </c>
      <c r="E11" s="8">
        <v>186691865</v>
      </c>
      <c r="F11" s="8">
        <v>204471717</v>
      </c>
      <c r="G11" s="8">
        <v>442974154</v>
      </c>
      <c r="H11" s="8">
        <v>140691733</v>
      </c>
      <c r="I11" s="8">
        <v>14769071</v>
      </c>
      <c r="J11" s="8">
        <v>114753536</v>
      </c>
      <c r="K11" s="8">
        <v>798495885</v>
      </c>
      <c r="L11" s="8">
        <f t="shared" si="0"/>
        <v>1902847961</v>
      </c>
      <c r="M11" s="8">
        <v>0</v>
      </c>
      <c r="N11" s="8">
        <v>-13730726</v>
      </c>
      <c r="O11" s="8">
        <f>SUM(L11:N11)</f>
        <v>1889117235</v>
      </c>
      <c r="P11" s="57">
        <f>J11</f>
        <v>114753536</v>
      </c>
      <c r="Q11" s="2"/>
    </row>
    <row r="12" spans="1:17" x14ac:dyDescent="0.25">
      <c r="A12" s="6" t="s">
        <v>12</v>
      </c>
      <c r="B12" s="7" t="s">
        <v>13</v>
      </c>
      <c r="C12" s="7">
        <v>809008362</v>
      </c>
      <c r="D12" s="7" t="s">
        <v>21</v>
      </c>
      <c r="E12" s="8">
        <v>0</v>
      </c>
      <c r="F12" s="8">
        <v>0</v>
      </c>
      <c r="G12" s="8">
        <v>0</v>
      </c>
      <c r="H12" s="8">
        <v>35800374</v>
      </c>
      <c r="I12" s="8">
        <v>53821577</v>
      </c>
      <c r="J12" s="8">
        <v>42283859</v>
      </c>
      <c r="K12" s="8">
        <v>48957417</v>
      </c>
      <c r="L12" s="8">
        <f t="shared" si="0"/>
        <v>180863227</v>
      </c>
      <c r="M12" s="8">
        <v>0</v>
      </c>
      <c r="N12" s="8">
        <v>0</v>
      </c>
      <c r="O12" s="8">
        <f>SUM(L12:N12)</f>
        <v>180863227</v>
      </c>
      <c r="P12" s="57">
        <f>J12</f>
        <v>42283859</v>
      </c>
      <c r="Q12" s="2"/>
    </row>
    <row r="13" spans="1:17" x14ac:dyDescent="0.25">
      <c r="A13" s="6" t="s">
        <v>12</v>
      </c>
      <c r="B13" s="7" t="s">
        <v>13</v>
      </c>
      <c r="C13" s="7">
        <v>817000248</v>
      </c>
      <c r="D13" s="7" t="s">
        <v>22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38751797</v>
      </c>
      <c r="K13" s="8">
        <v>66900</v>
      </c>
      <c r="L13" s="8">
        <f t="shared" si="0"/>
        <v>38818697</v>
      </c>
      <c r="M13" s="8">
        <v>0</v>
      </c>
      <c r="N13" s="8">
        <v>0</v>
      </c>
      <c r="O13" s="8">
        <f>SUM(L13:N13)</f>
        <v>38818697</v>
      </c>
      <c r="P13" s="57">
        <f>J13</f>
        <v>38751797</v>
      </c>
      <c r="Q13" s="2"/>
    </row>
    <row r="14" spans="1:17" x14ac:dyDescent="0.25">
      <c r="A14" s="6" t="s">
        <v>12</v>
      </c>
      <c r="B14" s="7" t="s">
        <v>13</v>
      </c>
      <c r="C14" s="7">
        <v>817001773</v>
      </c>
      <c r="D14" s="7" t="s">
        <v>23</v>
      </c>
      <c r="E14" s="8">
        <v>0</v>
      </c>
      <c r="F14" s="8">
        <v>168200</v>
      </c>
      <c r="G14" s="8">
        <v>0</v>
      </c>
      <c r="H14" s="8">
        <v>769043</v>
      </c>
      <c r="I14" s="8">
        <v>49382787</v>
      </c>
      <c r="J14" s="8">
        <v>55036802</v>
      </c>
      <c r="K14" s="8">
        <v>1580934</v>
      </c>
      <c r="L14" s="8">
        <f t="shared" si="0"/>
        <v>106937766</v>
      </c>
      <c r="M14" s="8">
        <v>-444930</v>
      </c>
      <c r="N14" s="8">
        <v>0</v>
      </c>
      <c r="O14" s="8">
        <f>SUM(L14:N14)</f>
        <v>106492836</v>
      </c>
      <c r="P14" s="57">
        <f>J14</f>
        <v>55036802</v>
      </c>
      <c r="Q14" s="2"/>
    </row>
    <row r="15" spans="1:17" x14ac:dyDescent="0.25">
      <c r="A15" s="6" t="s">
        <v>12</v>
      </c>
      <c r="B15" s="7" t="s">
        <v>13</v>
      </c>
      <c r="C15" s="7">
        <v>824001398</v>
      </c>
      <c r="D15" s="7" t="s">
        <v>24</v>
      </c>
      <c r="E15" s="8">
        <v>0</v>
      </c>
      <c r="F15" s="8">
        <v>0</v>
      </c>
      <c r="G15" s="8">
        <v>0</v>
      </c>
      <c r="H15" s="8">
        <v>743000</v>
      </c>
      <c r="I15" s="8">
        <v>704500</v>
      </c>
      <c r="J15" s="8">
        <v>489200</v>
      </c>
      <c r="K15" s="8">
        <v>38623101</v>
      </c>
      <c r="L15" s="8">
        <f t="shared" si="0"/>
        <v>40559801</v>
      </c>
      <c r="M15" s="8">
        <v>0</v>
      </c>
      <c r="N15" s="8">
        <v>0</v>
      </c>
      <c r="O15" s="8">
        <f>SUM(L15:N15)</f>
        <v>40559801</v>
      </c>
      <c r="P15" s="57">
        <f>J15</f>
        <v>489200</v>
      </c>
      <c r="Q15" s="2"/>
    </row>
    <row r="16" spans="1:17" x14ac:dyDescent="0.25">
      <c r="A16" s="6" t="s">
        <v>12</v>
      </c>
      <c r="B16" s="7" t="s">
        <v>13</v>
      </c>
      <c r="C16" s="7">
        <v>830003564</v>
      </c>
      <c r="D16" s="7" t="s">
        <v>25</v>
      </c>
      <c r="E16" s="8">
        <v>1931238267</v>
      </c>
      <c r="F16" s="8">
        <v>1822823006</v>
      </c>
      <c r="G16" s="8">
        <v>4021245718</v>
      </c>
      <c r="H16" s="8">
        <v>6179943912</v>
      </c>
      <c r="I16" s="8">
        <v>2828656653.8699999</v>
      </c>
      <c r="J16" s="8">
        <v>2806588723.9200001</v>
      </c>
      <c r="K16" s="8">
        <v>5859537895</v>
      </c>
      <c r="L16" s="8">
        <f t="shared" si="0"/>
        <v>25450034175.790001</v>
      </c>
      <c r="M16" s="8">
        <v>-7468409</v>
      </c>
      <c r="N16" s="8">
        <v>-1826137785</v>
      </c>
      <c r="O16" s="8">
        <f>SUM(L16:N16)</f>
        <v>23616427981.790001</v>
      </c>
      <c r="P16" s="57">
        <f>J16</f>
        <v>2806588723.9200001</v>
      </c>
      <c r="Q16" s="2"/>
    </row>
    <row r="17" spans="1:17" x14ac:dyDescent="0.25">
      <c r="A17" s="6" t="s">
        <v>12</v>
      </c>
      <c r="B17" s="7" t="s">
        <v>13</v>
      </c>
      <c r="C17" s="7">
        <v>830113831</v>
      </c>
      <c r="D17" s="7" t="s">
        <v>26</v>
      </c>
      <c r="E17" s="8">
        <v>9093098</v>
      </c>
      <c r="F17" s="8">
        <v>50537199</v>
      </c>
      <c r="G17" s="8">
        <v>0</v>
      </c>
      <c r="H17" s="8">
        <v>33718569</v>
      </c>
      <c r="I17" s="8">
        <v>35858937</v>
      </c>
      <c r="J17" s="8">
        <v>146164660</v>
      </c>
      <c r="K17" s="8">
        <v>118586082</v>
      </c>
      <c r="L17" s="8">
        <f t="shared" si="0"/>
        <v>393958545</v>
      </c>
      <c r="M17" s="8">
        <v>-104713264</v>
      </c>
      <c r="N17" s="8">
        <v>0</v>
      </c>
      <c r="O17" s="8">
        <f>SUM(L17:N17)</f>
        <v>289245281</v>
      </c>
      <c r="P17" s="57">
        <f>J17</f>
        <v>146164660</v>
      </c>
      <c r="Q17" s="2"/>
    </row>
    <row r="18" spans="1:17" x14ac:dyDescent="0.25">
      <c r="A18" s="6" t="s">
        <v>12</v>
      </c>
      <c r="B18" s="7" t="s">
        <v>13</v>
      </c>
      <c r="C18" s="7">
        <v>837000084</v>
      </c>
      <c r="D18" s="7" t="s">
        <v>27</v>
      </c>
      <c r="E18" s="8">
        <v>1365700</v>
      </c>
      <c r="F18" s="8">
        <v>241850</v>
      </c>
      <c r="G18" s="8">
        <v>15182959</v>
      </c>
      <c r="H18" s="8">
        <v>219000</v>
      </c>
      <c r="I18" s="8">
        <v>783600</v>
      </c>
      <c r="J18" s="8">
        <v>1352310</v>
      </c>
      <c r="K18" s="8">
        <v>44193083</v>
      </c>
      <c r="L18" s="8">
        <f t="shared" si="0"/>
        <v>63338502</v>
      </c>
      <c r="M18" s="8">
        <v>0</v>
      </c>
      <c r="N18" s="8">
        <v>0</v>
      </c>
      <c r="O18" s="8">
        <f>SUM(L18:N18)</f>
        <v>63338502</v>
      </c>
      <c r="P18" s="57">
        <f>J18</f>
        <v>1352310</v>
      </c>
      <c r="Q18" s="2"/>
    </row>
    <row r="19" spans="1:17" x14ac:dyDescent="0.25">
      <c r="A19" s="6" t="s">
        <v>12</v>
      </c>
      <c r="B19" s="7" t="s">
        <v>13</v>
      </c>
      <c r="C19" s="7">
        <v>839000495</v>
      </c>
      <c r="D19" s="7" t="s">
        <v>28</v>
      </c>
      <c r="E19" s="8">
        <v>0</v>
      </c>
      <c r="F19" s="8">
        <v>8001312</v>
      </c>
      <c r="G19" s="8">
        <v>0</v>
      </c>
      <c r="H19" s="8">
        <v>26715</v>
      </c>
      <c r="I19" s="8">
        <v>0</v>
      </c>
      <c r="J19" s="8">
        <v>4531100</v>
      </c>
      <c r="K19" s="8">
        <v>20940934</v>
      </c>
      <c r="L19" s="8">
        <f t="shared" si="0"/>
        <v>33500061</v>
      </c>
      <c r="M19" s="8">
        <v>0</v>
      </c>
      <c r="N19" s="8">
        <v>0</v>
      </c>
      <c r="O19" s="8">
        <f>SUM(L19:N19)</f>
        <v>33500061</v>
      </c>
      <c r="P19" s="57">
        <f>J19</f>
        <v>4531100</v>
      </c>
      <c r="Q19" s="2"/>
    </row>
    <row r="20" spans="1:17" x14ac:dyDescent="0.25">
      <c r="A20" s="6" t="s">
        <v>12</v>
      </c>
      <c r="B20" s="7" t="s">
        <v>13</v>
      </c>
      <c r="C20" s="7">
        <v>860066942</v>
      </c>
      <c r="D20" s="7" t="s">
        <v>29</v>
      </c>
      <c r="E20" s="8">
        <v>562757874</v>
      </c>
      <c r="F20" s="8">
        <v>541170095</v>
      </c>
      <c r="G20" s="8">
        <v>584021801</v>
      </c>
      <c r="H20" s="8">
        <v>1138682719</v>
      </c>
      <c r="I20" s="8">
        <v>323428985</v>
      </c>
      <c r="J20" s="8">
        <v>1090171750.1199999</v>
      </c>
      <c r="K20" s="8">
        <v>1352695559</v>
      </c>
      <c r="L20" s="8">
        <f t="shared" si="0"/>
        <v>5592928783.1199999</v>
      </c>
      <c r="M20" s="8">
        <v>-21877718</v>
      </c>
      <c r="N20" s="8">
        <v>0</v>
      </c>
      <c r="O20" s="8">
        <f>SUM(L20:N20)</f>
        <v>5571051065.1199999</v>
      </c>
      <c r="P20" s="57">
        <v>1294849287.1199999</v>
      </c>
      <c r="Q20" s="2"/>
    </row>
    <row r="21" spans="1:17" x14ac:dyDescent="0.25">
      <c r="A21" s="6" t="s">
        <v>12</v>
      </c>
      <c r="B21" s="7" t="s">
        <v>13</v>
      </c>
      <c r="C21" s="7">
        <v>890102044</v>
      </c>
      <c r="D21" s="7" t="s">
        <v>30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61275596</v>
      </c>
      <c r="K21" s="8">
        <v>0</v>
      </c>
      <c r="L21" s="8">
        <f t="shared" si="0"/>
        <v>61275596</v>
      </c>
      <c r="M21" s="8">
        <v>0</v>
      </c>
      <c r="N21" s="8">
        <v>0</v>
      </c>
      <c r="O21" s="8">
        <f>SUM(L21:N21)</f>
        <v>61275596</v>
      </c>
      <c r="P21" s="57">
        <f>J21</f>
        <v>61275596</v>
      </c>
      <c r="Q21" s="2"/>
    </row>
    <row r="22" spans="1:17" x14ac:dyDescent="0.25">
      <c r="A22" s="6" t="s">
        <v>12</v>
      </c>
      <c r="B22" s="7" t="s">
        <v>13</v>
      </c>
      <c r="C22" s="7">
        <v>890303093</v>
      </c>
      <c r="D22" s="7" t="s">
        <v>31</v>
      </c>
      <c r="E22" s="8">
        <v>0</v>
      </c>
      <c r="F22" s="8">
        <v>0</v>
      </c>
      <c r="G22" s="8">
        <v>0</v>
      </c>
      <c r="H22" s="8">
        <v>0</v>
      </c>
      <c r="I22" s="8">
        <v>1335802</v>
      </c>
      <c r="J22" s="8">
        <v>18600377</v>
      </c>
      <c r="K22" s="8">
        <v>2560762</v>
      </c>
      <c r="L22" s="8">
        <f t="shared" si="0"/>
        <v>22496941</v>
      </c>
      <c r="M22" s="8">
        <v>0</v>
      </c>
      <c r="N22" s="8">
        <v>0</v>
      </c>
      <c r="O22" s="8">
        <f>SUM(L22:N22)</f>
        <v>22496941</v>
      </c>
      <c r="P22" s="57">
        <f>J22</f>
        <v>18600377</v>
      </c>
      <c r="Q22" s="2"/>
    </row>
    <row r="23" spans="1:17" x14ac:dyDescent="0.25">
      <c r="A23" s="6" t="s">
        <v>12</v>
      </c>
      <c r="B23" s="7" t="s">
        <v>13</v>
      </c>
      <c r="C23" s="7">
        <v>891856000</v>
      </c>
      <c r="D23" s="7" t="s">
        <v>32</v>
      </c>
      <c r="E23" s="8">
        <v>92915707</v>
      </c>
      <c r="F23" s="8">
        <v>850292</v>
      </c>
      <c r="G23" s="8">
        <v>0</v>
      </c>
      <c r="H23" s="8">
        <v>64188761</v>
      </c>
      <c r="I23" s="8">
        <v>53988762</v>
      </c>
      <c r="J23" s="8">
        <v>18518998</v>
      </c>
      <c r="K23" s="8">
        <v>20414064</v>
      </c>
      <c r="L23" s="8">
        <f t="shared" si="0"/>
        <v>250876584</v>
      </c>
      <c r="M23" s="8">
        <v>0</v>
      </c>
      <c r="N23" s="8">
        <v>0</v>
      </c>
      <c r="O23" s="8">
        <f>SUM(L23:N23)</f>
        <v>250876584</v>
      </c>
      <c r="P23" s="57">
        <f>J23</f>
        <v>18518998</v>
      </c>
      <c r="Q23" s="2"/>
    </row>
    <row r="24" spans="1:17" x14ac:dyDescent="0.25">
      <c r="A24" s="6" t="s">
        <v>12</v>
      </c>
      <c r="B24" s="7" t="s">
        <v>13</v>
      </c>
      <c r="C24" s="7">
        <v>892200015</v>
      </c>
      <c r="D24" s="7" t="s">
        <v>33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6503099</v>
      </c>
      <c r="K24" s="8">
        <v>0</v>
      </c>
      <c r="L24" s="8">
        <f t="shared" si="0"/>
        <v>6503099</v>
      </c>
      <c r="M24" s="8">
        <v>0</v>
      </c>
      <c r="N24" s="8">
        <v>0</v>
      </c>
      <c r="O24" s="8">
        <f>SUM(L24:N24)</f>
        <v>6503099</v>
      </c>
      <c r="P24" s="57">
        <f>J24</f>
        <v>6503099</v>
      </c>
      <c r="Q24" s="2"/>
    </row>
    <row r="25" spans="1:17" x14ac:dyDescent="0.25">
      <c r="A25" s="6" t="s">
        <v>12</v>
      </c>
      <c r="B25" s="7" t="s">
        <v>13</v>
      </c>
      <c r="C25" s="7">
        <v>900156264</v>
      </c>
      <c r="D25" s="7" t="s">
        <v>34</v>
      </c>
      <c r="E25" s="8">
        <v>699050029</v>
      </c>
      <c r="F25" s="8">
        <v>745531579</v>
      </c>
      <c r="G25" s="8">
        <v>876888596</v>
      </c>
      <c r="H25" s="8">
        <v>1735650837</v>
      </c>
      <c r="I25" s="8">
        <v>2631718286</v>
      </c>
      <c r="J25" s="8">
        <v>1275062135</v>
      </c>
      <c r="K25" s="8">
        <v>1544017270</v>
      </c>
      <c r="L25" s="8">
        <f t="shared" si="0"/>
        <v>9507918732</v>
      </c>
      <c r="M25" s="8">
        <v>-595191</v>
      </c>
      <c r="N25" s="8">
        <v>0</v>
      </c>
      <c r="O25" s="8">
        <f>SUM(L25:N25)</f>
        <v>9507323541</v>
      </c>
      <c r="P25" s="57">
        <v>1640890813</v>
      </c>
      <c r="Q25" s="2"/>
    </row>
    <row r="26" spans="1:17" x14ac:dyDescent="0.25">
      <c r="A26" s="6" t="s">
        <v>12</v>
      </c>
      <c r="B26" s="7" t="s">
        <v>13</v>
      </c>
      <c r="C26" s="7">
        <v>900226715</v>
      </c>
      <c r="D26" s="7" t="s">
        <v>35</v>
      </c>
      <c r="E26" s="8">
        <v>40326697</v>
      </c>
      <c r="F26" s="8">
        <v>45363246</v>
      </c>
      <c r="G26" s="8">
        <v>114326314</v>
      </c>
      <c r="H26" s="8">
        <v>215509933</v>
      </c>
      <c r="I26" s="8">
        <v>465055918.03999996</v>
      </c>
      <c r="J26" s="8">
        <v>323086517</v>
      </c>
      <c r="K26" s="8">
        <v>437214854</v>
      </c>
      <c r="L26" s="8">
        <f t="shared" si="0"/>
        <v>1640883479.04</v>
      </c>
      <c r="M26" s="8">
        <v>0</v>
      </c>
      <c r="N26" s="8">
        <v>0</v>
      </c>
      <c r="O26" s="8">
        <f>SUM(L26:N26)</f>
        <v>1640883479.04</v>
      </c>
      <c r="P26" s="57">
        <f>J26</f>
        <v>323086517</v>
      </c>
      <c r="Q26" s="2"/>
    </row>
    <row r="27" spans="1:17" x14ac:dyDescent="0.25">
      <c r="A27" s="6" t="s">
        <v>12</v>
      </c>
      <c r="B27" s="7" t="s">
        <v>13</v>
      </c>
      <c r="C27" s="7">
        <v>900298372</v>
      </c>
      <c r="D27" s="7" t="s">
        <v>36</v>
      </c>
      <c r="E27" s="8">
        <v>38153086</v>
      </c>
      <c r="F27" s="8">
        <v>64320182</v>
      </c>
      <c r="G27" s="8">
        <v>152064637</v>
      </c>
      <c r="H27" s="8">
        <v>68694295</v>
      </c>
      <c r="I27" s="8">
        <v>88255927</v>
      </c>
      <c r="J27" s="8">
        <v>139701776</v>
      </c>
      <c r="K27" s="8">
        <v>216644425</v>
      </c>
      <c r="L27" s="8">
        <f t="shared" si="0"/>
        <v>767834328</v>
      </c>
      <c r="M27" s="8">
        <v>-1140200</v>
      </c>
      <c r="N27" s="8">
        <v>-1502732539</v>
      </c>
      <c r="O27" s="8">
        <f>SUM(L27:N27)</f>
        <v>-736038411</v>
      </c>
      <c r="P27" s="57">
        <v>173156628</v>
      </c>
      <c r="Q27" s="2"/>
    </row>
    <row r="28" spans="1:17" x14ac:dyDescent="0.25">
      <c r="A28" s="6" t="s">
        <v>12</v>
      </c>
      <c r="B28" s="7" t="s">
        <v>13</v>
      </c>
      <c r="C28" s="7">
        <v>900604350</v>
      </c>
      <c r="D28" s="7" t="s">
        <v>37</v>
      </c>
      <c r="E28" s="8">
        <v>0</v>
      </c>
      <c r="F28" s="8">
        <v>11201565</v>
      </c>
      <c r="G28" s="8">
        <v>0</v>
      </c>
      <c r="H28" s="8">
        <v>1652653</v>
      </c>
      <c r="I28" s="8">
        <v>279867</v>
      </c>
      <c r="J28" s="8">
        <v>34254148</v>
      </c>
      <c r="K28" s="8">
        <v>12965279</v>
      </c>
      <c r="L28" s="8">
        <f t="shared" si="0"/>
        <v>60353512</v>
      </c>
      <c r="M28" s="8">
        <v>0</v>
      </c>
      <c r="N28" s="8">
        <v>0</v>
      </c>
      <c r="O28" s="8">
        <f>SUM(L28:N28)</f>
        <v>60353512</v>
      </c>
      <c r="P28" s="57">
        <f>J28</f>
        <v>34254148</v>
      </c>
      <c r="Q28" s="2"/>
    </row>
    <row r="29" spans="1:17" x14ac:dyDescent="0.25">
      <c r="A29" s="6" t="s">
        <v>12</v>
      </c>
      <c r="B29" s="7" t="s">
        <v>13</v>
      </c>
      <c r="C29" s="7">
        <v>900914254</v>
      </c>
      <c r="D29" s="7" t="s">
        <v>38</v>
      </c>
      <c r="E29" s="8">
        <v>4128243</v>
      </c>
      <c r="F29" s="8">
        <v>0</v>
      </c>
      <c r="G29" s="8">
        <v>0</v>
      </c>
      <c r="H29" s="8">
        <v>0</v>
      </c>
      <c r="I29" s="8">
        <v>7796695</v>
      </c>
      <c r="J29" s="8">
        <v>1543900</v>
      </c>
      <c r="K29" s="8">
        <v>2164158</v>
      </c>
      <c r="L29" s="8">
        <f t="shared" si="0"/>
        <v>15632996</v>
      </c>
      <c r="M29" s="8">
        <v>-2949443</v>
      </c>
      <c r="N29" s="8">
        <v>0</v>
      </c>
      <c r="O29" s="8">
        <f>SUM(L29:N29)</f>
        <v>12683553</v>
      </c>
      <c r="P29" s="57">
        <f>J29</f>
        <v>1543900</v>
      </c>
      <c r="Q29" s="2"/>
    </row>
    <row r="30" spans="1:17" x14ac:dyDescent="0.25">
      <c r="A30" s="6" t="s">
        <v>12</v>
      </c>
      <c r="B30" s="7" t="s">
        <v>13</v>
      </c>
      <c r="C30" s="7">
        <v>900935126</v>
      </c>
      <c r="D30" s="7" t="s">
        <v>39</v>
      </c>
      <c r="E30" s="8">
        <v>482686</v>
      </c>
      <c r="F30" s="8">
        <v>3346069</v>
      </c>
      <c r="G30" s="8">
        <v>14182311</v>
      </c>
      <c r="H30" s="8">
        <v>1280570</v>
      </c>
      <c r="I30" s="8">
        <v>1576092</v>
      </c>
      <c r="J30" s="8">
        <v>64229603.799999997</v>
      </c>
      <c r="K30" s="8">
        <v>35727496</v>
      </c>
      <c r="L30" s="8">
        <f t="shared" si="0"/>
        <v>120824827.8</v>
      </c>
      <c r="M30" s="8">
        <v>-27187</v>
      </c>
      <c r="N30" s="8">
        <v>-3398889</v>
      </c>
      <c r="O30" s="8">
        <f>SUM(L30:N30)</f>
        <v>117398751.8</v>
      </c>
      <c r="P30" s="57">
        <f>J30</f>
        <v>64229603.799999997</v>
      </c>
      <c r="Q30" s="2"/>
    </row>
    <row r="31" spans="1:17" x14ac:dyDescent="0.25">
      <c r="A31" s="6" t="s">
        <v>12</v>
      </c>
      <c r="B31" s="7" t="s">
        <v>13</v>
      </c>
      <c r="C31" s="7">
        <v>901021565</v>
      </c>
      <c r="D31" s="7" t="s">
        <v>40</v>
      </c>
      <c r="E31" s="8">
        <v>1260521</v>
      </c>
      <c r="F31" s="8">
        <v>109700</v>
      </c>
      <c r="G31" s="8">
        <v>16667921</v>
      </c>
      <c r="H31" s="8">
        <v>6517688</v>
      </c>
      <c r="I31" s="8">
        <v>205815</v>
      </c>
      <c r="J31" s="8">
        <v>28268978</v>
      </c>
      <c r="K31" s="8">
        <v>4456704</v>
      </c>
      <c r="L31" s="8">
        <f t="shared" si="0"/>
        <v>57487327</v>
      </c>
      <c r="M31" s="8">
        <v>0</v>
      </c>
      <c r="N31" s="8">
        <v>-37555827</v>
      </c>
      <c r="O31" s="8">
        <f>SUM(L31:N31)</f>
        <v>19931500</v>
      </c>
      <c r="P31" s="57">
        <f>J31</f>
        <v>28268978</v>
      </c>
      <c r="Q31" s="2"/>
    </row>
    <row r="32" spans="1:17" x14ac:dyDescent="0.25">
      <c r="A32" s="6" t="s">
        <v>12</v>
      </c>
      <c r="B32" s="7" t="s">
        <v>13</v>
      </c>
      <c r="C32" s="7">
        <v>901438242</v>
      </c>
      <c r="D32" s="7" t="s">
        <v>41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855200</v>
      </c>
      <c r="L32" s="8">
        <f t="shared" si="0"/>
        <v>855200</v>
      </c>
      <c r="M32" s="8">
        <v>0</v>
      </c>
      <c r="N32" s="8">
        <v>0</v>
      </c>
      <c r="O32" s="8">
        <f>SUM(L32:N32)</f>
        <v>855200</v>
      </c>
      <c r="P32" s="57">
        <f>J32</f>
        <v>0</v>
      </c>
      <c r="Q32" s="2"/>
    </row>
    <row r="33" spans="1:17" x14ac:dyDescent="0.25">
      <c r="A33" s="6" t="s">
        <v>12</v>
      </c>
      <c r="B33" s="7" t="s">
        <v>13</v>
      </c>
      <c r="C33" s="7">
        <v>901543211</v>
      </c>
      <c r="D33" s="7" t="s">
        <v>42</v>
      </c>
      <c r="E33" s="8">
        <v>0</v>
      </c>
      <c r="F33" s="8">
        <v>0</v>
      </c>
      <c r="G33" s="8">
        <v>8061390</v>
      </c>
      <c r="H33" s="8">
        <v>21898457</v>
      </c>
      <c r="I33" s="8">
        <v>256037318</v>
      </c>
      <c r="J33" s="8">
        <v>218887016.06</v>
      </c>
      <c r="K33" s="8">
        <v>323062436</v>
      </c>
      <c r="L33" s="8">
        <f t="shared" si="0"/>
        <v>827946617.05999994</v>
      </c>
      <c r="M33" s="8">
        <v>0</v>
      </c>
      <c r="N33" s="8">
        <v>0</v>
      </c>
      <c r="O33" s="8">
        <f>SUM(L33:N33)</f>
        <v>827946617.05999994</v>
      </c>
      <c r="P33" s="57">
        <f>J33</f>
        <v>218887016.06</v>
      </c>
      <c r="Q33" s="2"/>
    </row>
    <row r="34" spans="1:17" x14ac:dyDescent="0.25">
      <c r="A34" s="6" t="s">
        <v>12</v>
      </c>
      <c r="B34" s="7" t="s">
        <v>13</v>
      </c>
      <c r="C34" s="7">
        <v>901543761</v>
      </c>
      <c r="D34" s="7" t="s">
        <v>43</v>
      </c>
      <c r="E34" s="8">
        <v>0</v>
      </c>
      <c r="F34" s="8">
        <v>0</v>
      </c>
      <c r="G34" s="8">
        <v>0</v>
      </c>
      <c r="H34" s="8">
        <v>34101428</v>
      </c>
      <c r="I34" s="8">
        <v>14652187</v>
      </c>
      <c r="J34" s="8">
        <v>4738327</v>
      </c>
      <c r="K34" s="8">
        <v>47766203</v>
      </c>
      <c r="L34" s="8">
        <f t="shared" si="0"/>
        <v>101258145</v>
      </c>
      <c r="M34" s="8">
        <v>0</v>
      </c>
      <c r="N34" s="8">
        <v>0</v>
      </c>
      <c r="O34" s="8">
        <f>SUM(L34:N34)</f>
        <v>101258145</v>
      </c>
      <c r="P34" s="57">
        <f>J34</f>
        <v>4738327</v>
      </c>
      <c r="Q34" s="2"/>
    </row>
    <row r="35" spans="1:17" x14ac:dyDescent="0.25">
      <c r="A35" s="6" t="s">
        <v>44</v>
      </c>
      <c r="B35" s="7" t="s">
        <v>13</v>
      </c>
      <c r="C35" s="7">
        <v>900298372</v>
      </c>
      <c r="D35" s="7" t="s">
        <v>36</v>
      </c>
      <c r="E35" s="8">
        <v>955982985</v>
      </c>
      <c r="F35" s="8">
        <v>930932500</v>
      </c>
      <c r="G35" s="8">
        <v>13170553</v>
      </c>
      <c r="H35" s="8">
        <v>0</v>
      </c>
      <c r="I35" s="8">
        <v>0</v>
      </c>
      <c r="J35" s="8">
        <v>0</v>
      </c>
      <c r="K35" s="8">
        <v>977601749</v>
      </c>
      <c r="L35" s="8">
        <f t="shared" si="0"/>
        <v>2877687787</v>
      </c>
      <c r="M35" s="8">
        <v>0</v>
      </c>
      <c r="N35" s="8">
        <v>0</v>
      </c>
      <c r="O35" s="8">
        <f>SUM(L35:N35)</f>
        <v>2877687787</v>
      </c>
      <c r="P35" s="57">
        <f>J35</f>
        <v>0</v>
      </c>
      <c r="Q35" s="2"/>
    </row>
    <row r="36" spans="1:17" x14ac:dyDescent="0.25">
      <c r="A36" s="6" t="s">
        <v>45</v>
      </c>
      <c r="B36" s="7" t="s">
        <v>13</v>
      </c>
      <c r="C36" s="7">
        <v>900298372</v>
      </c>
      <c r="D36" s="7" t="s">
        <v>36</v>
      </c>
      <c r="E36" s="8">
        <v>125423014</v>
      </c>
      <c r="F36" s="8">
        <v>102664142</v>
      </c>
      <c r="G36" s="8">
        <v>0</v>
      </c>
      <c r="H36" s="8">
        <v>0</v>
      </c>
      <c r="I36" s="8">
        <v>0</v>
      </c>
      <c r="J36" s="8">
        <v>0</v>
      </c>
      <c r="K36" s="8">
        <v>100000000</v>
      </c>
      <c r="L36" s="8">
        <f t="shared" si="0"/>
        <v>328087156</v>
      </c>
      <c r="M36" s="8">
        <v>0</v>
      </c>
      <c r="N36" s="8">
        <v>0</v>
      </c>
      <c r="O36" s="8">
        <f>SUM(L36:N36)</f>
        <v>328087156</v>
      </c>
      <c r="P36" s="57">
        <f>J36</f>
        <v>0</v>
      </c>
      <c r="Q36" s="2"/>
    </row>
    <row r="37" spans="1:17" x14ac:dyDescent="0.25">
      <c r="A37" s="6" t="s">
        <v>147</v>
      </c>
      <c r="B37" s="7" t="s">
        <v>148</v>
      </c>
      <c r="C37" s="7">
        <v>800038613</v>
      </c>
      <c r="D37" s="7" t="s">
        <v>149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34598137</v>
      </c>
      <c r="K37" s="8">
        <v>0</v>
      </c>
      <c r="L37" s="8">
        <f t="shared" si="0"/>
        <v>34598137</v>
      </c>
      <c r="M37" s="8">
        <v>0</v>
      </c>
      <c r="N37" s="8">
        <v>0</v>
      </c>
      <c r="O37" s="8">
        <f>SUM(L37:N37)</f>
        <v>34598137</v>
      </c>
      <c r="P37" s="57">
        <f>J37</f>
        <v>34598137</v>
      </c>
      <c r="Q37" s="2"/>
    </row>
    <row r="38" spans="1:17" x14ac:dyDescent="0.25">
      <c r="A38" s="6" t="s">
        <v>147</v>
      </c>
      <c r="B38" s="7" t="s">
        <v>148</v>
      </c>
      <c r="C38" s="7">
        <v>800094462</v>
      </c>
      <c r="D38" s="7" t="s">
        <v>150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6797740</v>
      </c>
      <c r="K38" s="8">
        <v>0</v>
      </c>
      <c r="L38" s="8">
        <f t="shared" si="0"/>
        <v>6797740</v>
      </c>
      <c r="M38" s="8">
        <v>0</v>
      </c>
      <c r="N38" s="8">
        <v>0</v>
      </c>
      <c r="O38" s="8">
        <f>SUM(L38:N38)</f>
        <v>6797740</v>
      </c>
      <c r="P38" s="57">
        <f>J38</f>
        <v>6797740</v>
      </c>
      <c r="Q38" s="2"/>
    </row>
    <row r="39" spans="1:17" x14ac:dyDescent="0.25">
      <c r="A39" s="6" t="s">
        <v>147</v>
      </c>
      <c r="B39" s="7" t="s">
        <v>148</v>
      </c>
      <c r="C39" s="7">
        <v>800099108</v>
      </c>
      <c r="D39" s="7" t="s">
        <v>151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52000</v>
      </c>
      <c r="L39" s="8">
        <f t="shared" si="0"/>
        <v>52000</v>
      </c>
      <c r="M39" s="8">
        <v>0</v>
      </c>
      <c r="N39" s="8">
        <v>0</v>
      </c>
      <c r="O39" s="8">
        <f>SUM(L39:N39)</f>
        <v>52000</v>
      </c>
      <c r="P39" s="57">
        <f>J39</f>
        <v>0</v>
      </c>
      <c r="Q39" s="2"/>
    </row>
    <row r="40" spans="1:17" x14ac:dyDescent="0.25">
      <c r="A40" s="6" t="s">
        <v>147</v>
      </c>
      <c r="B40" s="7" t="s">
        <v>148</v>
      </c>
      <c r="C40" s="7">
        <v>800103196</v>
      </c>
      <c r="D40" s="7" t="s">
        <v>152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38052800</v>
      </c>
      <c r="K40" s="8">
        <v>0</v>
      </c>
      <c r="L40" s="8">
        <f t="shared" si="0"/>
        <v>38052800</v>
      </c>
      <c r="M40" s="8">
        <v>0</v>
      </c>
      <c r="N40" s="8">
        <v>0</v>
      </c>
      <c r="O40" s="8">
        <f>SUM(L40:N40)</f>
        <v>38052800</v>
      </c>
      <c r="P40" s="57">
        <f>J40</f>
        <v>38052800</v>
      </c>
      <c r="Q40" s="2"/>
    </row>
    <row r="41" spans="1:17" x14ac:dyDescent="0.25">
      <c r="A41" s="6" t="s">
        <v>147</v>
      </c>
      <c r="B41" s="7" t="s">
        <v>148</v>
      </c>
      <c r="C41" s="7">
        <v>800103935</v>
      </c>
      <c r="D41" s="7" t="s">
        <v>153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234408427</v>
      </c>
      <c r="K41" s="8">
        <v>0</v>
      </c>
      <c r="L41" s="8">
        <f t="shared" si="0"/>
        <v>234408427</v>
      </c>
      <c r="M41" s="8">
        <v>0</v>
      </c>
      <c r="N41" s="8">
        <v>0</v>
      </c>
      <c r="O41" s="8">
        <f>SUM(L41:N41)</f>
        <v>234408427</v>
      </c>
      <c r="P41" s="57">
        <f>J41</f>
        <v>234408427</v>
      </c>
      <c r="Q41" s="2"/>
    </row>
    <row r="42" spans="1:17" x14ac:dyDescent="0.25">
      <c r="A42" s="6" t="s">
        <v>147</v>
      </c>
      <c r="B42" s="7" t="s">
        <v>148</v>
      </c>
      <c r="C42" s="7">
        <v>800113672</v>
      </c>
      <c r="D42" s="7" t="s">
        <v>154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162587539.5</v>
      </c>
      <c r="K42" s="8">
        <v>0</v>
      </c>
      <c r="L42" s="8">
        <f t="shared" si="0"/>
        <v>162587539.5</v>
      </c>
      <c r="M42" s="8">
        <v>0</v>
      </c>
      <c r="N42" s="8">
        <v>0</v>
      </c>
      <c r="O42" s="8">
        <f>SUM(L42:N42)</f>
        <v>162587539.5</v>
      </c>
      <c r="P42" s="57">
        <f>J42</f>
        <v>162587539.5</v>
      </c>
      <c r="Q42" s="2"/>
    </row>
    <row r="43" spans="1:17" x14ac:dyDescent="0.25">
      <c r="A43" s="6" t="s">
        <v>147</v>
      </c>
      <c r="B43" s="7" t="s">
        <v>148</v>
      </c>
      <c r="C43" s="7">
        <v>845000021</v>
      </c>
      <c r="D43" s="7" t="s">
        <v>155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111881192</v>
      </c>
      <c r="K43" s="8">
        <v>0</v>
      </c>
      <c r="L43" s="8">
        <f t="shared" si="0"/>
        <v>111881192</v>
      </c>
      <c r="M43" s="8">
        <v>0</v>
      </c>
      <c r="N43" s="8">
        <v>0</v>
      </c>
      <c r="O43" s="8">
        <f>SUM(L43:N43)</f>
        <v>111881192</v>
      </c>
      <c r="P43" s="57">
        <f>J43</f>
        <v>111881192</v>
      </c>
      <c r="Q43" s="2"/>
    </row>
    <row r="44" spans="1:17" x14ac:dyDescent="0.25">
      <c r="A44" s="6" t="s">
        <v>147</v>
      </c>
      <c r="B44" s="7" t="s">
        <v>148</v>
      </c>
      <c r="C44" s="7">
        <v>890001639</v>
      </c>
      <c r="D44" s="7" t="s">
        <v>156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14913930</v>
      </c>
      <c r="K44" s="8">
        <v>0</v>
      </c>
      <c r="L44" s="8">
        <f t="shared" si="0"/>
        <v>14913930</v>
      </c>
      <c r="M44" s="8">
        <v>0</v>
      </c>
      <c r="N44" s="8">
        <v>0</v>
      </c>
      <c r="O44" s="8">
        <f>SUM(L44:N44)</f>
        <v>14913930</v>
      </c>
      <c r="P44" s="57">
        <f>J44</f>
        <v>14913930</v>
      </c>
      <c r="Q44" s="2"/>
    </row>
    <row r="45" spans="1:17" x14ac:dyDescent="0.25">
      <c r="A45" s="6" t="s">
        <v>147</v>
      </c>
      <c r="B45" s="7" t="s">
        <v>148</v>
      </c>
      <c r="C45" s="7">
        <v>890102006</v>
      </c>
      <c r="D45" s="7" t="s">
        <v>157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124308996</v>
      </c>
      <c r="K45" s="8">
        <v>0</v>
      </c>
      <c r="L45" s="8">
        <f t="shared" si="0"/>
        <v>124308996</v>
      </c>
      <c r="M45" s="8">
        <v>0</v>
      </c>
      <c r="N45" s="8">
        <v>0</v>
      </c>
      <c r="O45" s="8">
        <f>SUM(L45:N45)</f>
        <v>124308996</v>
      </c>
      <c r="P45" s="57">
        <f>J45</f>
        <v>124308996</v>
      </c>
      <c r="Q45" s="2"/>
    </row>
    <row r="46" spans="1:17" x14ac:dyDescent="0.25">
      <c r="A46" s="6" t="s">
        <v>147</v>
      </c>
      <c r="B46" s="7" t="s">
        <v>148</v>
      </c>
      <c r="C46" s="7">
        <v>890201235</v>
      </c>
      <c r="D46" s="7" t="s">
        <v>158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567610401</v>
      </c>
      <c r="K46" s="8">
        <v>0</v>
      </c>
      <c r="L46" s="8">
        <f t="shared" si="0"/>
        <v>567610401</v>
      </c>
      <c r="M46" s="8">
        <v>0</v>
      </c>
      <c r="N46" s="8">
        <v>0</v>
      </c>
      <c r="O46" s="8">
        <f>SUM(L46:N46)</f>
        <v>567610401</v>
      </c>
      <c r="P46" s="57">
        <f>J46</f>
        <v>567610401</v>
      </c>
      <c r="Q46" s="2"/>
    </row>
    <row r="47" spans="1:17" x14ac:dyDescent="0.25">
      <c r="A47" s="6" t="s">
        <v>147</v>
      </c>
      <c r="B47" s="7" t="s">
        <v>148</v>
      </c>
      <c r="C47" s="7">
        <v>890399029</v>
      </c>
      <c r="D47" s="7" t="s">
        <v>159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226371041</v>
      </c>
      <c r="K47" s="8">
        <v>0</v>
      </c>
      <c r="L47" s="8">
        <f t="shared" si="0"/>
        <v>226371041</v>
      </c>
      <c r="M47" s="8">
        <v>0</v>
      </c>
      <c r="N47" s="8">
        <v>0</v>
      </c>
      <c r="O47" s="8">
        <f>SUM(L47:N47)</f>
        <v>226371041</v>
      </c>
      <c r="P47" s="57">
        <f>J47</f>
        <v>226371041</v>
      </c>
      <c r="Q47" s="2"/>
    </row>
    <row r="48" spans="1:17" x14ac:dyDescent="0.25">
      <c r="A48" s="6" t="s">
        <v>147</v>
      </c>
      <c r="B48" s="7" t="s">
        <v>148</v>
      </c>
      <c r="C48" s="7">
        <v>890480059</v>
      </c>
      <c r="D48" s="7" t="s">
        <v>160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339154303</v>
      </c>
      <c r="K48" s="8">
        <v>0</v>
      </c>
      <c r="L48" s="8">
        <f t="shared" si="0"/>
        <v>339154303</v>
      </c>
      <c r="M48" s="8">
        <v>0</v>
      </c>
      <c r="N48" s="8">
        <v>0</v>
      </c>
      <c r="O48" s="8">
        <f>SUM(L48:N48)</f>
        <v>339154303</v>
      </c>
      <c r="P48" s="57">
        <f>J48</f>
        <v>339154303</v>
      </c>
      <c r="Q48" s="2"/>
    </row>
    <row r="49" spans="1:17" x14ac:dyDescent="0.25">
      <c r="A49" s="6" t="s">
        <v>147</v>
      </c>
      <c r="B49" s="7" t="s">
        <v>148</v>
      </c>
      <c r="C49" s="7">
        <v>890500890</v>
      </c>
      <c r="D49" s="7" t="s">
        <v>161</v>
      </c>
      <c r="E49" s="8">
        <v>0</v>
      </c>
      <c r="F49" s="8">
        <v>153192498</v>
      </c>
      <c r="G49" s="8">
        <v>0</v>
      </c>
      <c r="H49" s="8">
        <v>0</v>
      </c>
      <c r="I49" s="8">
        <v>0</v>
      </c>
      <c r="J49" s="8">
        <v>1058021851.8</v>
      </c>
      <c r="K49" s="8">
        <v>0</v>
      </c>
      <c r="L49" s="8">
        <f t="shared" si="0"/>
        <v>1211214349.8</v>
      </c>
      <c r="M49" s="8">
        <v>0</v>
      </c>
      <c r="N49" s="8">
        <v>0</v>
      </c>
      <c r="O49" s="8">
        <f>SUM(L49:N49)</f>
        <v>1211214349.8</v>
      </c>
      <c r="P49" s="57">
        <f>J49</f>
        <v>1058021851.8</v>
      </c>
      <c r="Q49" s="2"/>
    </row>
    <row r="50" spans="1:17" x14ac:dyDescent="0.25">
      <c r="A50" s="6" t="s">
        <v>147</v>
      </c>
      <c r="B50" s="7" t="s">
        <v>148</v>
      </c>
      <c r="C50" s="7">
        <v>891800498</v>
      </c>
      <c r="D50" s="7" t="s">
        <v>162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1006017406.12</v>
      </c>
      <c r="K50" s="8">
        <v>0</v>
      </c>
      <c r="L50" s="8">
        <f t="shared" si="0"/>
        <v>1006017406.12</v>
      </c>
      <c r="M50" s="8">
        <v>0</v>
      </c>
      <c r="N50" s="8">
        <v>0</v>
      </c>
      <c r="O50" s="8">
        <f>SUM(L50:N50)</f>
        <v>1006017406.12</v>
      </c>
      <c r="P50" s="57">
        <f>J50</f>
        <v>1006017406.12</v>
      </c>
      <c r="Q50" s="2"/>
    </row>
    <row r="51" spans="1:17" x14ac:dyDescent="0.25">
      <c r="A51" s="6" t="s">
        <v>147</v>
      </c>
      <c r="B51" s="7" t="s">
        <v>148</v>
      </c>
      <c r="C51" s="7">
        <v>892000148</v>
      </c>
      <c r="D51" s="7" t="s">
        <v>163</v>
      </c>
      <c r="E51" s="8">
        <v>0</v>
      </c>
      <c r="F51" s="8">
        <v>0</v>
      </c>
      <c r="G51" s="8">
        <v>0</v>
      </c>
      <c r="H51" s="8">
        <v>0</v>
      </c>
      <c r="I51" s="8">
        <v>30678239</v>
      </c>
      <c r="J51" s="8">
        <v>762368789.19000006</v>
      </c>
      <c r="K51" s="8">
        <v>0</v>
      </c>
      <c r="L51" s="8">
        <f t="shared" si="0"/>
        <v>793047028.19000006</v>
      </c>
      <c r="M51" s="8">
        <v>0</v>
      </c>
      <c r="N51" s="8">
        <v>0</v>
      </c>
      <c r="O51" s="8">
        <f>SUM(L51:N51)</f>
        <v>793047028.19000006</v>
      </c>
      <c r="P51" s="57">
        <f>J51</f>
        <v>762368789.19000006</v>
      </c>
      <c r="Q51" s="2"/>
    </row>
    <row r="52" spans="1:17" x14ac:dyDescent="0.25">
      <c r="A52" s="6" t="s">
        <v>147</v>
      </c>
      <c r="B52" s="7" t="s">
        <v>148</v>
      </c>
      <c r="C52" s="7">
        <v>892099216</v>
      </c>
      <c r="D52" s="7" t="s">
        <v>164</v>
      </c>
      <c r="E52" s="8">
        <v>0</v>
      </c>
      <c r="F52" s="8">
        <v>0</v>
      </c>
      <c r="G52" s="8">
        <v>0</v>
      </c>
      <c r="H52" s="8">
        <v>0</v>
      </c>
      <c r="I52" s="8">
        <v>28431015</v>
      </c>
      <c r="J52" s="8">
        <v>0</v>
      </c>
      <c r="K52" s="8">
        <v>0</v>
      </c>
      <c r="L52" s="8">
        <f t="shared" si="0"/>
        <v>28431015</v>
      </c>
      <c r="M52" s="8">
        <v>0</v>
      </c>
      <c r="N52" s="8">
        <v>0</v>
      </c>
      <c r="O52" s="8">
        <f>SUM(L52:N52)</f>
        <v>28431015</v>
      </c>
      <c r="P52" s="57">
        <f>J52</f>
        <v>0</v>
      </c>
      <c r="Q52" s="2"/>
    </row>
    <row r="53" spans="1:17" x14ac:dyDescent="0.25">
      <c r="A53" s="6" t="s">
        <v>147</v>
      </c>
      <c r="B53" s="7" t="s">
        <v>148</v>
      </c>
      <c r="C53" s="7">
        <v>892115015</v>
      </c>
      <c r="D53" s="7" t="s">
        <v>165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175639395.97</v>
      </c>
      <c r="K53" s="8">
        <v>0</v>
      </c>
      <c r="L53" s="8">
        <f t="shared" si="0"/>
        <v>175639395.97</v>
      </c>
      <c r="M53" s="8">
        <v>0</v>
      </c>
      <c r="N53" s="8">
        <v>0</v>
      </c>
      <c r="O53" s="8">
        <f>SUM(L53:N53)</f>
        <v>175639395.97</v>
      </c>
      <c r="P53" s="57">
        <f>J53</f>
        <v>175639395.97</v>
      </c>
      <c r="Q53" s="2"/>
    </row>
    <row r="54" spans="1:17" x14ac:dyDescent="0.25">
      <c r="A54" s="6" t="s">
        <v>147</v>
      </c>
      <c r="B54" s="7" t="s">
        <v>148</v>
      </c>
      <c r="C54" s="7">
        <v>892280016</v>
      </c>
      <c r="D54" s="7" t="s">
        <v>166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162419206</v>
      </c>
      <c r="K54" s="8">
        <v>0</v>
      </c>
      <c r="L54" s="8">
        <f t="shared" si="0"/>
        <v>162419206</v>
      </c>
      <c r="M54" s="8">
        <v>0</v>
      </c>
      <c r="N54" s="8">
        <v>0</v>
      </c>
      <c r="O54" s="8">
        <f>SUM(L54:N54)</f>
        <v>162419206</v>
      </c>
      <c r="P54" s="57">
        <f>J54</f>
        <v>162419206</v>
      </c>
      <c r="Q54" s="2"/>
    </row>
    <row r="55" spans="1:17" x14ac:dyDescent="0.25">
      <c r="A55" s="6" t="s">
        <v>147</v>
      </c>
      <c r="B55" s="7" t="s">
        <v>148</v>
      </c>
      <c r="C55" s="7">
        <v>892301541</v>
      </c>
      <c r="D55" s="7" t="s">
        <v>167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180300</v>
      </c>
      <c r="L55" s="8">
        <f t="shared" si="0"/>
        <v>180300</v>
      </c>
      <c r="M55" s="8">
        <v>0</v>
      </c>
      <c r="N55" s="8">
        <v>0</v>
      </c>
      <c r="O55" s="8">
        <f>SUM(L55:N55)</f>
        <v>180300</v>
      </c>
      <c r="P55" s="57">
        <f>J55</f>
        <v>0</v>
      </c>
      <c r="Q55" s="2"/>
    </row>
    <row r="56" spans="1:17" x14ac:dyDescent="0.25">
      <c r="A56" s="6" t="s">
        <v>147</v>
      </c>
      <c r="B56" s="7" t="s">
        <v>148</v>
      </c>
      <c r="C56" s="7">
        <v>892399999</v>
      </c>
      <c r="D56" s="7" t="s">
        <v>168</v>
      </c>
      <c r="E56" s="8">
        <v>0</v>
      </c>
      <c r="F56" s="8">
        <v>0</v>
      </c>
      <c r="G56" s="8">
        <v>0</v>
      </c>
      <c r="H56" s="8">
        <v>0</v>
      </c>
      <c r="I56" s="8">
        <v>1286183</v>
      </c>
      <c r="J56" s="8">
        <v>168034568</v>
      </c>
      <c r="K56" s="8">
        <v>0</v>
      </c>
      <c r="L56" s="8">
        <f t="shared" si="0"/>
        <v>169320751</v>
      </c>
      <c r="M56" s="8">
        <v>0</v>
      </c>
      <c r="N56" s="8">
        <v>0</v>
      </c>
      <c r="O56" s="8">
        <f>SUM(L56:N56)</f>
        <v>169320751</v>
      </c>
      <c r="P56" s="57">
        <f>J56</f>
        <v>168034568</v>
      </c>
      <c r="Q56" s="2"/>
    </row>
    <row r="57" spans="1:17" x14ac:dyDescent="0.25">
      <c r="A57" s="6" t="s">
        <v>147</v>
      </c>
      <c r="B57" s="7" t="s">
        <v>148</v>
      </c>
      <c r="C57" s="7">
        <v>899999061</v>
      </c>
      <c r="D57" s="7" t="s">
        <v>169</v>
      </c>
      <c r="E57" s="8">
        <v>839504574</v>
      </c>
      <c r="F57" s="8">
        <v>163963429</v>
      </c>
      <c r="G57" s="8">
        <v>0</v>
      </c>
      <c r="H57" s="8">
        <v>205057553</v>
      </c>
      <c r="I57" s="8">
        <v>95794779</v>
      </c>
      <c r="J57" s="8">
        <v>0</v>
      </c>
      <c r="K57" s="8">
        <v>0</v>
      </c>
      <c r="L57" s="8">
        <f t="shared" si="0"/>
        <v>1304320335</v>
      </c>
      <c r="M57" s="8">
        <v>-29926125</v>
      </c>
      <c r="N57" s="8">
        <v>0</v>
      </c>
      <c r="O57" s="8">
        <f>SUM(L57:N57)</f>
        <v>1274394210</v>
      </c>
      <c r="P57" s="57">
        <f>J57</f>
        <v>0</v>
      </c>
      <c r="Q57" s="2"/>
    </row>
    <row r="58" spans="1:17" x14ac:dyDescent="0.25">
      <c r="A58" s="6" t="s">
        <v>147</v>
      </c>
      <c r="B58" s="7" t="s">
        <v>148</v>
      </c>
      <c r="C58" s="7">
        <v>899999114</v>
      </c>
      <c r="D58" s="7" t="s">
        <v>170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4650249142.5599995</v>
      </c>
      <c r="K58" s="8">
        <v>31764356</v>
      </c>
      <c r="L58" s="8">
        <f t="shared" si="0"/>
        <v>4682013498.5599995</v>
      </c>
      <c r="M58" s="8">
        <v>0</v>
      </c>
      <c r="N58" s="8">
        <v>0</v>
      </c>
      <c r="O58" s="8">
        <f>SUM(L58:N58)</f>
        <v>4682013498.5599995</v>
      </c>
      <c r="P58" s="57">
        <f>J58</f>
        <v>4650249142.5599995</v>
      </c>
      <c r="Q58" s="2"/>
    </row>
    <row r="59" spans="1:17" x14ac:dyDescent="0.25">
      <c r="A59" s="6" t="s">
        <v>147</v>
      </c>
      <c r="B59" s="7" t="s">
        <v>148</v>
      </c>
      <c r="C59" s="7">
        <v>900034608</v>
      </c>
      <c r="D59" s="7" t="s">
        <v>171</v>
      </c>
      <c r="E59" s="8">
        <v>0</v>
      </c>
      <c r="F59" s="8">
        <v>0</v>
      </c>
      <c r="G59" s="8">
        <v>0</v>
      </c>
      <c r="H59" s="8">
        <v>235043</v>
      </c>
      <c r="I59" s="8">
        <v>0</v>
      </c>
      <c r="J59" s="8">
        <v>712367557.28999996</v>
      </c>
      <c r="K59" s="8">
        <v>0</v>
      </c>
      <c r="L59" s="8">
        <f t="shared" si="0"/>
        <v>712602600.28999996</v>
      </c>
      <c r="M59" s="8">
        <v>0</v>
      </c>
      <c r="N59" s="8">
        <v>0</v>
      </c>
      <c r="O59" s="8">
        <f>SUM(L59:N59)</f>
        <v>712602600.28999996</v>
      </c>
      <c r="P59" s="57">
        <f>J59</f>
        <v>712367557.28999996</v>
      </c>
      <c r="Q59" s="2"/>
    </row>
    <row r="60" spans="1:17" x14ac:dyDescent="0.25">
      <c r="A60" s="7" t="s">
        <v>145</v>
      </c>
      <c r="B60" s="7" t="s">
        <v>63</v>
      </c>
      <c r="C60" s="7">
        <v>800246953</v>
      </c>
      <c r="D60" s="7" t="s">
        <v>858</v>
      </c>
      <c r="E60" s="8">
        <v>5370416393</v>
      </c>
      <c r="F60" s="8">
        <v>837564381</v>
      </c>
      <c r="G60" s="8">
        <v>974889643</v>
      </c>
      <c r="H60" s="8">
        <v>1872071719</v>
      </c>
      <c r="I60" s="8">
        <v>1701628084</v>
      </c>
      <c r="J60" s="8">
        <v>1401167413</v>
      </c>
      <c r="K60" s="8">
        <v>0</v>
      </c>
      <c r="L60" s="8">
        <f t="shared" si="0"/>
        <v>12157737633</v>
      </c>
      <c r="M60" s="8">
        <v>0</v>
      </c>
      <c r="N60" s="8">
        <v>0</v>
      </c>
      <c r="O60" s="8">
        <f>SUM(L60:N60)</f>
        <v>12157737633</v>
      </c>
      <c r="P60" s="108">
        <f>J60</f>
        <v>1401167413</v>
      </c>
      <c r="Q60" s="2"/>
    </row>
    <row r="61" spans="1:17" x14ac:dyDescent="0.25">
      <c r="A61" s="7" t="s">
        <v>146</v>
      </c>
      <c r="B61" s="7" t="s">
        <v>63</v>
      </c>
      <c r="C61" s="7">
        <v>800246953</v>
      </c>
      <c r="D61" s="7" t="s">
        <v>854</v>
      </c>
      <c r="E61" s="8">
        <v>138565105</v>
      </c>
      <c r="F61" s="8">
        <v>109416409</v>
      </c>
      <c r="G61" s="8">
        <v>122508526</v>
      </c>
      <c r="H61" s="8">
        <v>982796764.00999999</v>
      </c>
      <c r="I61" s="8">
        <v>614295304</v>
      </c>
      <c r="J61" s="8">
        <v>8874493137</v>
      </c>
      <c r="K61" s="8">
        <v>181638288</v>
      </c>
      <c r="L61" s="38">
        <f t="shared" si="0"/>
        <v>11023713533.01</v>
      </c>
      <c r="M61" s="8">
        <v>-50566830</v>
      </c>
      <c r="N61" s="8">
        <v>0</v>
      </c>
      <c r="O61" s="8">
        <f>SUM(L61:N61)</f>
        <v>10973146703.01</v>
      </c>
      <c r="P61" s="108">
        <f>J61</f>
        <v>8874493137</v>
      </c>
      <c r="Q61" s="2"/>
    </row>
    <row r="62" spans="1:17" x14ac:dyDescent="0.25">
      <c r="A62" s="7" t="s">
        <v>172</v>
      </c>
      <c r="B62" s="7" t="s">
        <v>63</v>
      </c>
      <c r="C62" s="7">
        <v>800246953</v>
      </c>
      <c r="D62" s="7" t="s">
        <v>859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101774072</v>
      </c>
      <c r="L62" s="8">
        <f t="shared" si="0"/>
        <v>101774072</v>
      </c>
      <c r="M62" s="8">
        <v>0</v>
      </c>
      <c r="N62" s="8">
        <v>0</v>
      </c>
      <c r="O62" s="8">
        <f>SUM(L62:N62)</f>
        <v>101774072</v>
      </c>
      <c r="P62" s="108">
        <f>J62</f>
        <v>0</v>
      </c>
      <c r="Q62" s="2"/>
    </row>
    <row r="63" spans="1:17" x14ac:dyDescent="0.25">
      <c r="A63" s="7" t="s">
        <v>173</v>
      </c>
      <c r="B63" s="7" t="s">
        <v>63</v>
      </c>
      <c r="C63" s="7">
        <v>800246953</v>
      </c>
      <c r="D63" s="7" t="s">
        <v>857</v>
      </c>
      <c r="E63" s="8">
        <v>64087186</v>
      </c>
      <c r="F63" s="8">
        <v>64212796</v>
      </c>
      <c r="G63" s="8">
        <v>62167291</v>
      </c>
      <c r="H63" s="8">
        <v>170845836</v>
      </c>
      <c r="I63" s="8">
        <v>345435139</v>
      </c>
      <c r="J63" s="8">
        <v>392877792</v>
      </c>
      <c r="K63" s="8">
        <v>0</v>
      </c>
      <c r="L63" s="8">
        <f t="shared" si="0"/>
        <v>1099626040</v>
      </c>
      <c r="M63" s="8">
        <v>0</v>
      </c>
      <c r="N63" s="8">
        <v>0</v>
      </c>
      <c r="O63" s="8">
        <f>SUM(L63:N63)</f>
        <v>1099626040</v>
      </c>
      <c r="P63" s="108">
        <f>J63</f>
        <v>392877792</v>
      </c>
      <c r="Q63" s="2"/>
    </row>
    <row r="64" spans="1:17" x14ac:dyDescent="0.25">
      <c r="A64" s="7" t="s">
        <v>174</v>
      </c>
      <c r="B64" s="7" t="s">
        <v>63</v>
      </c>
      <c r="C64" s="7">
        <v>800246953</v>
      </c>
      <c r="D64" s="7" t="s">
        <v>856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257933153</v>
      </c>
      <c r="K64" s="8">
        <v>0</v>
      </c>
      <c r="L64" s="8">
        <f t="shared" si="0"/>
        <v>257933153</v>
      </c>
      <c r="M64" s="8">
        <v>0</v>
      </c>
      <c r="N64" s="8">
        <v>0</v>
      </c>
      <c r="O64" s="8">
        <f>SUM(L64:N64)</f>
        <v>257933153</v>
      </c>
      <c r="P64" s="108">
        <f>J64</f>
        <v>257933153</v>
      </c>
      <c r="Q64" s="2"/>
    </row>
    <row r="65" spans="1:17" x14ac:dyDescent="0.25">
      <c r="A65" s="7" t="s">
        <v>177</v>
      </c>
      <c r="B65" s="7" t="s">
        <v>63</v>
      </c>
      <c r="C65" s="7">
        <v>800246953</v>
      </c>
      <c r="D65" s="7" t="s">
        <v>855</v>
      </c>
      <c r="E65" s="8">
        <v>747257748</v>
      </c>
      <c r="F65" s="8">
        <v>1280932219</v>
      </c>
      <c r="G65" s="8">
        <v>1376837483</v>
      </c>
      <c r="H65" s="8">
        <v>2682626402</v>
      </c>
      <c r="I65" s="8">
        <v>2255584790</v>
      </c>
      <c r="J65" s="8">
        <v>4815997289.1999998</v>
      </c>
      <c r="K65" s="8">
        <v>2115780955</v>
      </c>
      <c r="L65" s="8">
        <f t="shared" ref="L65:L110" si="1">SUM(E65:K65)</f>
        <v>15275016886.200001</v>
      </c>
      <c r="M65" s="8">
        <v>-25582439</v>
      </c>
      <c r="N65" s="8">
        <v>0</v>
      </c>
      <c r="O65" s="8">
        <f>SUM(L65:N65)</f>
        <v>15249434447.200001</v>
      </c>
      <c r="P65" s="108">
        <f>J65</f>
        <v>4815997289.1999998</v>
      </c>
      <c r="Q65" s="2"/>
    </row>
    <row r="66" spans="1:17" x14ac:dyDescent="0.25">
      <c r="A66" s="6" t="s">
        <v>194</v>
      </c>
      <c r="B66" s="7" t="s">
        <v>195</v>
      </c>
      <c r="C66" s="7">
        <v>800140949</v>
      </c>
      <c r="D66" s="7" t="s">
        <v>196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20919975267.730003</v>
      </c>
      <c r="K66" s="8">
        <v>0</v>
      </c>
      <c r="L66" s="8">
        <f t="shared" si="1"/>
        <v>20919975267.730003</v>
      </c>
      <c r="M66" s="8">
        <v>0</v>
      </c>
      <c r="N66" s="8">
        <v>0</v>
      </c>
      <c r="O66" s="8">
        <f>SUM(L66:N66)</f>
        <v>20919975267.730003</v>
      </c>
      <c r="P66" s="57">
        <f>J66</f>
        <v>20919975267.730003</v>
      </c>
      <c r="Q66" s="2"/>
    </row>
    <row r="67" spans="1:17" x14ac:dyDescent="0.25">
      <c r="A67" s="6" t="s">
        <v>194</v>
      </c>
      <c r="B67" s="7" t="s">
        <v>195</v>
      </c>
      <c r="C67" s="7">
        <v>800250119</v>
      </c>
      <c r="D67" s="7" t="s">
        <v>197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865670413.19000006</v>
      </c>
      <c r="K67" s="8">
        <v>0</v>
      </c>
      <c r="L67" s="8">
        <f t="shared" si="1"/>
        <v>865670413.19000006</v>
      </c>
      <c r="M67" s="8">
        <v>0</v>
      </c>
      <c r="N67" s="8">
        <v>0</v>
      </c>
      <c r="O67" s="8">
        <f>SUM(L67:N67)</f>
        <v>865670413.19000006</v>
      </c>
      <c r="P67" s="57">
        <f>J67</f>
        <v>865670413.19000006</v>
      </c>
      <c r="Q67" s="2"/>
    </row>
    <row r="68" spans="1:17" x14ac:dyDescent="0.25">
      <c r="A68" s="6" t="s">
        <v>194</v>
      </c>
      <c r="B68" s="7" t="s">
        <v>195</v>
      </c>
      <c r="C68" s="7">
        <v>804002105</v>
      </c>
      <c r="D68" s="7" t="s">
        <v>198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278532873</v>
      </c>
      <c r="K68" s="8">
        <v>0</v>
      </c>
      <c r="L68" s="8">
        <f t="shared" si="1"/>
        <v>278532873</v>
      </c>
      <c r="M68" s="8">
        <v>0</v>
      </c>
      <c r="N68" s="8">
        <v>0</v>
      </c>
      <c r="O68" s="8">
        <f>SUM(L68:N68)</f>
        <v>278532873</v>
      </c>
      <c r="P68" s="57">
        <f>J68</f>
        <v>278532873</v>
      </c>
      <c r="Q68" s="2"/>
    </row>
    <row r="69" spans="1:17" x14ac:dyDescent="0.25">
      <c r="A69" s="6" t="s">
        <v>194</v>
      </c>
      <c r="B69" s="7" t="s">
        <v>195</v>
      </c>
      <c r="C69" s="7">
        <v>805000427</v>
      </c>
      <c r="D69" s="7" t="s">
        <v>199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18085218992</v>
      </c>
      <c r="K69" s="8">
        <v>0</v>
      </c>
      <c r="L69" s="8">
        <f t="shared" si="1"/>
        <v>18085218992</v>
      </c>
      <c r="M69" s="8">
        <v>0</v>
      </c>
      <c r="N69" s="8">
        <v>0</v>
      </c>
      <c r="O69" s="8">
        <f>SUM(L69:N69)</f>
        <v>18085218992</v>
      </c>
      <c r="P69" s="57">
        <f>J69</f>
        <v>18085218992</v>
      </c>
      <c r="Q69" s="2"/>
    </row>
    <row r="70" spans="1:17" x14ac:dyDescent="0.25">
      <c r="A70" s="6" t="s">
        <v>194</v>
      </c>
      <c r="B70" s="7" t="s">
        <v>195</v>
      </c>
      <c r="C70" s="7">
        <v>811004055</v>
      </c>
      <c r="D70" s="7" t="s">
        <v>200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42574130</v>
      </c>
      <c r="K70" s="8">
        <v>0</v>
      </c>
      <c r="L70" s="8">
        <f t="shared" si="1"/>
        <v>42574130</v>
      </c>
      <c r="M70" s="8">
        <v>0</v>
      </c>
      <c r="N70" s="8">
        <v>0</v>
      </c>
      <c r="O70" s="8">
        <f>SUM(L70:N70)</f>
        <v>42574130</v>
      </c>
      <c r="P70" s="57">
        <f>J70</f>
        <v>42574130</v>
      </c>
      <c r="Q70" s="2"/>
    </row>
    <row r="71" spans="1:17" x14ac:dyDescent="0.25">
      <c r="A71" s="6" t="s">
        <v>194</v>
      </c>
      <c r="B71" s="7" t="s">
        <v>195</v>
      </c>
      <c r="C71" s="7">
        <v>818000140</v>
      </c>
      <c r="D71" s="7" t="s">
        <v>201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52618615</v>
      </c>
      <c r="K71" s="8">
        <v>0</v>
      </c>
      <c r="L71" s="8">
        <f t="shared" si="1"/>
        <v>52618615</v>
      </c>
      <c r="M71" s="8">
        <v>0</v>
      </c>
      <c r="N71" s="8">
        <v>0</v>
      </c>
      <c r="O71" s="8">
        <f>SUM(L71:N71)</f>
        <v>52618615</v>
      </c>
      <c r="P71" s="57">
        <f>J71</f>
        <v>52618615</v>
      </c>
      <c r="Q71" s="2"/>
    </row>
    <row r="72" spans="1:17" x14ac:dyDescent="0.25">
      <c r="A72" s="6" t="s">
        <v>194</v>
      </c>
      <c r="B72" s="7" t="s">
        <v>195</v>
      </c>
      <c r="C72" s="7">
        <v>830009783</v>
      </c>
      <c r="D72" s="7" t="s">
        <v>202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11588114893.389999</v>
      </c>
      <c r="K72" s="8">
        <v>0</v>
      </c>
      <c r="L72" s="8">
        <f t="shared" si="1"/>
        <v>11588114893.389999</v>
      </c>
      <c r="M72" s="8">
        <v>0</v>
      </c>
      <c r="N72" s="8">
        <v>0</v>
      </c>
      <c r="O72" s="8">
        <f>SUM(L72:N72)</f>
        <v>11588114893.389999</v>
      </c>
      <c r="P72" s="57">
        <f>J72</f>
        <v>11588114893.389999</v>
      </c>
      <c r="Q72" s="2"/>
    </row>
    <row r="73" spans="1:17" x14ac:dyDescent="0.25">
      <c r="A73" s="6" t="s">
        <v>194</v>
      </c>
      <c r="B73" s="7" t="s">
        <v>195</v>
      </c>
      <c r="C73" s="7">
        <v>830074184</v>
      </c>
      <c r="D73" s="7" t="s">
        <v>203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1824177154</v>
      </c>
      <c r="K73" s="8">
        <v>0</v>
      </c>
      <c r="L73" s="8">
        <f t="shared" si="1"/>
        <v>1824177154</v>
      </c>
      <c r="M73" s="8">
        <v>0</v>
      </c>
      <c r="N73" s="8">
        <v>0</v>
      </c>
      <c r="O73" s="8">
        <f>SUM(L73:N73)</f>
        <v>1824177154</v>
      </c>
      <c r="P73" s="57">
        <f>J73</f>
        <v>1824177154</v>
      </c>
      <c r="Q73" s="2"/>
    </row>
    <row r="74" spans="1:17" x14ac:dyDescent="0.25">
      <c r="A74" s="6" t="s">
        <v>194</v>
      </c>
      <c r="B74" s="7" t="s">
        <v>195</v>
      </c>
      <c r="C74" s="7">
        <v>832000760</v>
      </c>
      <c r="D74" s="7" t="s">
        <v>204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1991921</v>
      </c>
      <c r="K74" s="8">
        <v>0</v>
      </c>
      <c r="L74" s="8">
        <f t="shared" si="1"/>
        <v>1991921</v>
      </c>
      <c r="M74" s="8">
        <v>0</v>
      </c>
      <c r="N74" s="8">
        <v>0</v>
      </c>
      <c r="O74" s="8">
        <f>SUM(L74:N74)</f>
        <v>1991921</v>
      </c>
      <c r="P74" s="57">
        <f>J74</f>
        <v>1991921</v>
      </c>
      <c r="Q74" s="2"/>
    </row>
    <row r="75" spans="1:17" x14ac:dyDescent="0.25">
      <c r="A75" s="6" t="s">
        <v>194</v>
      </c>
      <c r="B75" s="7" t="s">
        <v>195</v>
      </c>
      <c r="C75" s="7">
        <v>860045904</v>
      </c>
      <c r="D75" s="7" t="s">
        <v>205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1089777995</v>
      </c>
      <c r="K75" s="8">
        <v>0</v>
      </c>
      <c r="L75" s="8">
        <f t="shared" si="1"/>
        <v>1089777995</v>
      </c>
      <c r="M75" s="8">
        <v>0</v>
      </c>
      <c r="N75" s="8">
        <v>0</v>
      </c>
      <c r="O75" s="8">
        <f>SUM(L75:N75)</f>
        <v>1089777995</v>
      </c>
      <c r="P75" s="57">
        <f>J75</f>
        <v>1089777995</v>
      </c>
      <c r="Q75" s="2"/>
    </row>
    <row r="76" spans="1:17" x14ac:dyDescent="0.25">
      <c r="A76" s="6" t="s">
        <v>194</v>
      </c>
      <c r="B76" s="7" t="s">
        <v>195</v>
      </c>
      <c r="C76" s="7">
        <v>891080005</v>
      </c>
      <c r="D76" s="7" t="s">
        <v>206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50540420</v>
      </c>
      <c r="K76" s="8">
        <v>0</v>
      </c>
      <c r="L76" s="8">
        <f t="shared" si="1"/>
        <v>50540420</v>
      </c>
      <c r="M76" s="8">
        <v>0</v>
      </c>
      <c r="N76" s="8">
        <v>0</v>
      </c>
      <c r="O76" s="8">
        <f>SUM(L76:N76)</f>
        <v>50540420</v>
      </c>
      <c r="P76" s="57">
        <f>J76</f>
        <v>50540420</v>
      </c>
      <c r="Q76" s="2"/>
    </row>
    <row r="77" spans="1:17" x14ac:dyDescent="0.25">
      <c r="A77" s="6" t="s">
        <v>194</v>
      </c>
      <c r="B77" s="7" t="s">
        <v>195</v>
      </c>
      <c r="C77" s="7">
        <v>891180008</v>
      </c>
      <c r="D77" s="7" t="s">
        <v>207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19227566</v>
      </c>
      <c r="K77" s="8">
        <v>0</v>
      </c>
      <c r="L77" s="8">
        <f t="shared" si="1"/>
        <v>19227566</v>
      </c>
      <c r="M77" s="8">
        <v>0</v>
      </c>
      <c r="N77" s="8">
        <v>0</v>
      </c>
      <c r="O77" s="8">
        <f>SUM(L77:N77)</f>
        <v>19227566</v>
      </c>
      <c r="P77" s="57">
        <f>J77</f>
        <v>19227566</v>
      </c>
      <c r="Q77" s="2"/>
    </row>
    <row r="78" spans="1:17" x14ac:dyDescent="0.25">
      <c r="A78" s="6" t="s">
        <v>194</v>
      </c>
      <c r="B78" s="7" t="s">
        <v>195</v>
      </c>
      <c r="C78" s="7">
        <v>899999026</v>
      </c>
      <c r="D78" s="7" t="s">
        <v>208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670570722</v>
      </c>
      <c r="K78" s="8">
        <v>0</v>
      </c>
      <c r="L78" s="8">
        <f t="shared" si="1"/>
        <v>670570722</v>
      </c>
      <c r="M78" s="8">
        <v>0</v>
      </c>
      <c r="N78" s="8">
        <v>0</v>
      </c>
      <c r="O78" s="8">
        <f>SUM(L78:N78)</f>
        <v>670570722</v>
      </c>
      <c r="P78" s="57">
        <f>J78</f>
        <v>670570722</v>
      </c>
      <c r="Q78" s="2"/>
    </row>
    <row r="79" spans="1:17" x14ac:dyDescent="0.25">
      <c r="A79" s="6" t="s">
        <v>194</v>
      </c>
      <c r="B79" s="7" t="s">
        <v>195</v>
      </c>
      <c r="C79" s="7">
        <v>899999107</v>
      </c>
      <c r="D79" s="7" t="s">
        <v>209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902820583</v>
      </c>
      <c r="K79" s="8">
        <v>0</v>
      </c>
      <c r="L79" s="8">
        <f t="shared" si="1"/>
        <v>902820583</v>
      </c>
      <c r="M79" s="8">
        <v>0</v>
      </c>
      <c r="N79" s="8">
        <v>0</v>
      </c>
      <c r="O79" s="8">
        <f>SUM(L79:N79)</f>
        <v>902820583</v>
      </c>
      <c r="P79" s="57">
        <f>J79</f>
        <v>902820583</v>
      </c>
      <c r="Q79" s="2"/>
    </row>
    <row r="80" spans="1:17" x14ac:dyDescent="0.25">
      <c r="A80" s="6" t="s">
        <v>194</v>
      </c>
      <c r="B80" s="7" t="s">
        <v>195</v>
      </c>
      <c r="C80" s="7">
        <v>901093846</v>
      </c>
      <c r="D80" s="7" t="s">
        <v>210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203383264</v>
      </c>
      <c r="K80" s="8">
        <v>0</v>
      </c>
      <c r="L80" s="8">
        <f t="shared" si="1"/>
        <v>203383264</v>
      </c>
      <c r="M80" s="8">
        <v>0</v>
      </c>
      <c r="N80" s="8">
        <v>0</v>
      </c>
      <c r="O80" s="8">
        <f>SUM(L80:N80)</f>
        <v>203383264</v>
      </c>
      <c r="P80" s="57">
        <f>J80</f>
        <v>203383264</v>
      </c>
      <c r="Q80" s="2"/>
    </row>
    <row r="81" spans="1:17" x14ac:dyDescent="0.25">
      <c r="A81" s="6" t="s">
        <v>194</v>
      </c>
      <c r="B81" s="7" t="s">
        <v>195</v>
      </c>
      <c r="C81" s="7">
        <v>901097473</v>
      </c>
      <c r="D81" s="7" t="s">
        <v>211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13232084091</v>
      </c>
      <c r="K81" s="8">
        <v>0</v>
      </c>
      <c r="L81" s="8">
        <f t="shared" si="1"/>
        <v>13232084091</v>
      </c>
      <c r="M81" s="8">
        <v>0</v>
      </c>
      <c r="N81" s="8">
        <v>0</v>
      </c>
      <c r="O81" s="8">
        <f>SUM(L81:N81)</f>
        <v>13232084091</v>
      </c>
      <c r="P81" s="57">
        <f>J81</f>
        <v>13232084091</v>
      </c>
      <c r="Q81" s="2"/>
    </row>
    <row r="82" spans="1:17" x14ac:dyDescent="0.25">
      <c r="A82" s="6" t="s">
        <v>227</v>
      </c>
      <c r="B82" s="7" t="s">
        <v>195</v>
      </c>
      <c r="C82" s="7">
        <v>800140949</v>
      </c>
      <c r="D82" s="7" t="s">
        <v>196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5171745532.0600004</v>
      </c>
      <c r="K82" s="8">
        <v>0</v>
      </c>
      <c r="L82" s="8">
        <f t="shared" si="1"/>
        <v>5171745532.0600004</v>
      </c>
      <c r="M82" s="8">
        <v>0</v>
      </c>
      <c r="N82" s="8">
        <v>0</v>
      </c>
      <c r="O82" s="8">
        <f>SUM(L82:N82)</f>
        <v>5171745532.0600004</v>
      </c>
      <c r="P82" s="57">
        <f>J82</f>
        <v>5171745532.0600004</v>
      </c>
      <c r="Q82" s="2"/>
    </row>
    <row r="83" spans="1:17" x14ac:dyDescent="0.25">
      <c r="A83" s="6" t="s">
        <v>227</v>
      </c>
      <c r="B83" s="7" t="s">
        <v>195</v>
      </c>
      <c r="C83" s="7">
        <v>804002105</v>
      </c>
      <c r="D83" s="7" t="s">
        <v>198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3611757681</v>
      </c>
      <c r="K83" s="8">
        <v>0</v>
      </c>
      <c r="L83" s="8">
        <f t="shared" si="1"/>
        <v>3611757681</v>
      </c>
      <c r="M83" s="8">
        <v>0</v>
      </c>
      <c r="N83" s="8">
        <v>0</v>
      </c>
      <c r="O83" s="8">
        <f>SUM(L83:N83)</f>
        <v>3611757681</v>
      </c>
      <c r="P83" s="57">
        <f>J83</f>
        <v>3611757681</v>
      </c>
      <c r="Q83" s="2"/>
    </row>
    <row r="84" spans="1:17" x14ac:dyDescent="0.25">
      <c r="A84" s="6" t="s">
        <v>227</v>
      </c>
      <c r="B84" s="7" t="s">
        <v>195</v>
      </c>
      <c r="C84" s="7">
        <v>805000427</v>
      </c>
      <c r="D84" s="7" t="s">
        <v>199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953093405</v>
      </c>
      <c r="K84" s="8">
        <v>0</v>
      </c>
      <c r="L84" s="8">
        <f t="shared" si="1"/>
        <v>953093405</v>
      </c>
      <c r="M84" s="8">
        <v>0</v>
      </c>
      <c r="N84" s="8">
        <v>0</v>
      </c>
      <c r="O84" s="8">
        <f>SUM(L84:N84)</f>
        <v>953093405</v>
      </c>
      <c r="P84" s="57">
        <f>J84</f>
        <v>953093405</v>
      </c>
      <c r="Q84" s="2"/>
    </row>
    <row r="85" spans="1:17" x14ac:dyDescent="0.25">
      <c r="A85" s="6" t="s">
        <v>227</v>
      </c>
      <c r="B85" s="7" t="s">
        <v>195</v>
      </c>
      <c r="C85" s="7">
        <v>811004055</v>
      </c>
      <c r="D85" s="7" t="s">
        <v>200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8328413498</v>
      </c>
      <c r="K85" s="8">
        <v>0</v>
      </c>
      <c r="L85" s="8">
        <f t="shared" si="1"/>
        <v>8328413498</v>
      </c>
      <c r="M85" s="8">
        <v>0</v>
      </c>
      <c r="N85" s="8">
        <v>0</v>
      </c>
      <c r="O85" s="8">
        <f>SUM(L85:N85)</f>
        <v>8328413498</v>
      </c>
      <c r="P85" s="57">
        <f>J85</f>
        <v>8328413498</v>
      </c>
      <c r="Q85" s="2"/>
    </row>
    <row r="86" spans="1:17" x14ac:dyDescent="0.25">
      <c r="A86" s="6" t="s">
        <v>227</v>
      </c>
      <c r="B86" s="7" t="s">
        <v>195</v>
      </c>
      <c r="C86" s="7">
        <v>812002376</v>
      </c>
      <c r="D86" s="7" t="s">
        <v>228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182226588</v>
      </c>
      <c r="K86" s="8">
        <v>0</v>
      </c>
      <c r="L86" s="8">
        <f t="shared" si="1"/>
        <v>182226588</v>
      </c>
      <c r="M86" s="8">
        <v>0</v>
      </c>
      <c r="N86" s="8">
        <v>0</v>
      </c>
      <c r="O86" s="8">
        <f>SUM(L86:N86)</f>
        <v>182226588</v>
      </c>
      <c r="P86" s="57">
        <f>J86</f>
        <v>182226588</v>
      </c>
      <c r="Q86" s="2"/>
    </row>
    <row r="87" spans="1:17" x14ac:dyDescent="0.25">
      <c r="A87" s="6" t="s">
        <v>227</v>
      </c>
      <c r="B87" s="7" t="s">
        <v>195</v>
      </c>
      <c r="C87" s="7">
        <v>818000140</v>
      </c>
      <c r="D87" s="7" t="s">
        <v>201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3530423209</v>
      </c>
      <c r="K87" s="8">
        <v>0</v>
      </c>
      <c r="L87" s="8">
        <f t="shared" si="1"/>
        <v>3530423209</v>
      </c>
      <c r="M87" s="8">
        <v>0</v>
      </c>
      <c r="N87" s="8">
        <v>0</v>
      </c>
      <c r="O87" s="8">
        <f>SUM(L87:N87)</f>
        <v>3530423209</v>
      </c>
      <c r="P87" s="57">
        <f>J87</f>
        <v>3530423209</v>
      </c>
      <c r="Q87" s="2"/>
    </row>
    <row r="88" spans="1:17" x14ac:dyDescent="0.25">
      <c r="A88" s="6" t="s">
        <v>227</v>
      </c>
      <c r="B88" s="7" t="s">
        <v>195</v>
      </c>
      <c r="C88" s="7">
        <v>830009783</v>
      </c>
      <c r="D88" s="7" t="s">
        <v>202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1308144221</v>
      </c>
      <c r="K88" s="8">
        <v>0</v>
      </c>
      <c r="L88" s="8">
        <f t="shared" si="1"/>
        <v>1308144221</v>
      </c>
      <c r="M88" s="8">
        <v>0</v>
      </c>
      <c r="N88" s="8">
        <v>0</v>
      </c>
      <c r="O88" s="8">
        <f>SUM(L88:N88)</f>
        <v>1308144221</v>
      </c>
      <c r="P88" s="57">
        <f>J88</f>
        <v>1308144221</v>
      </c>
      <c r="Q88" s="2"/>
    </row>
    <row r="89" spans="1:17" x14ac:dyDescent="0.25">
      <c r="A89" s="6" t="s">
        <v>227</v>
      </c>
      <c r="B89" s="7" t="s">
        <v>195</v>
      </c>
      <c r="C89" s="7">
        <v>830074184</v>
      </c>
      <c r="D89" s="7" t="s">
        <v>203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10605745606</v>
      </c>
      <c r="K89" s="8">
        <v>0</v>
      </c>
      <c r="L89" s="8">
        <f t="shared" si="1"/>
        <v>10605745606</v>
      </c>
      <c r="M89" s="8">
        <v>0</v>
      </c>
      <c r="N89" s="8">
        <v>0</v>
      </c>
      <c r="O89" s="8">
        <f>SUM(L89:N89)</f>
        <v>10605745606</v>
      </c>
      <c r="P89" s="57">
        <f>J89</f>
        <v>10605745606</v>
      </c>
      <c r="Q89" s="2"/>
    </row>
    <row r="90" spans="1:17" x14ac:dyDescent="0.25">
      <c r="A90" s="6" t="s">
        <v>227</v>
      </c>
      <c r="B90" s="7" t="s">
        <v>195</v>
      </c>
      <c r="C90" s="7">
        <v>832000760</v>
      </c>
      <c r="D90" s="7" t="s">
        <v>204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1669464184</v>
      </c>
      <c r="K90" s="8">
        <v>0</v>
      </c>
      <c r="L90" s="8">
        <f t="shared" si="1"/>
        <v>1669464184</v>
      </c>
      <c r="M90" s="8">
        <v>0</v>
      </c>
      <c r="N90" s="8">
        <v>0</v>
      </c>
      <c r="O90" s="8">
        <f>SUM(L90:N90)</f>
        <v>1669464184</v>
      </c>
      <c r="P90" s="57">
        <f>J90</f>
        <v>1669464184</v>
      </c>
      <c r="Q90" s="2"/>
    </row>
    <row r="91" spans="1:17" x14ac:dyDescent="0.25">
      <c r="A91" s="6" t="s">
        <v>227</v>
      </c>
      <c r="B91" s="7" t="s">
        <v>195</v>
      </c>
      <c r="C91" s="7">
        <v>860045904</v>
      </c>
      <c r="D91" s="7" t="s">
        <v>205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12239693596</v>
      </c>
      <c r="K91" s="8">
        <v>0</v>
      </c>
      <c r="L91" s="8">
        <f t="shared" si="1"/>
        <v>12239693596</v>
      </c>
      <c r="M91" s="8">
        <v>0</v>
      </c>
      <c r="N91" s="8">
        <v>0</v>
      </c>
      <c r="O91" s="8">
        <f>SUM(L91:N91)</f>
        <v>12239693596</v>
      </c>
      <c r="P91" s="57">
        <f>J91</f>
        <v>12239693596</v>
      </c>
      <c r="Q91" s="2"/>
    </row>
    <row r="92" spans="1:17" x14ac:dyDescent="0.25">
      <c r="A92" s="6" t="s">
        <v>227</v>
      </c>
      <c r="B92" s="7" t="s">
        <v>195</v>
      </c>
      <c r="C92" s="7">
        <v>890480110</v>
      </c>
      <c r="D92" s="7" t="s">
        <v>229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910997593</v>
      </c>
      <c r="K92" s="8">
        <v>0</v>
      </c>
      <c r="L92" s="8">
        <f t="shared" si="1"/>
        <v>910997593</v>
      </c>
      <c r="M92" s="8">
        <v>0</v>
      </c>
      <c r="N92" s="8">
        <v>0</v>
      </c>
      <c r="O92" s="8">
        <f>SUM(L92:N92)</f>
        <v>910997593</v>
      </c>
      <c r="P92" s="57">
        <f>J92</f>
        <v>910997593</v>
      </c>
      <c r="Q92" s="2"/>
    </row>
    <row r="93" spans="1:17" x14ac:dyDescent="0.25">
      <c r="A93" s="6" t="s">
        <v>227</v>
      </c>
      <c r="B93" s="7" t="s">
        <v>195</v>
      </c>
      <c r="C93" s="7">
        <v>891080005</v>
      </c>
      <c r="D93" s="7" t="s">
        <v>206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2262226504</v>
      </c>
      <c r="K93" s="8">
        <v>0</v>
      </c>
      <c r="L93" s="8">
        <f t="shared" si="1"/>
        <v>2262226504</v>
      </c>
      <c r="M93" s="8">
        <v>0</v>
      </c>
      <c r="N93" s="8">
        <v>0</v>
      </c>
      <c r="O93" s="8">
        <f>SUM(L93:N93)</f>
        <v>2262226504</v>
      </c>
      <c r="P93" s="57">
        <f>J93</f>
        <v>2262226504</v>
      </c>
      <c r="Q93" s="2"/>
    </row>
    <row r="94" spans="1:17" x14ac:dyDescent="0.25">
      <c r="A94" s="6" t="s">
        <v>227</v>
      </c>
      <c r="B94" s="7" t="s">
        <v>195</v>
      </c>
      <c r="C94" s="7">
        <v>891180008</v>
      </c>
      <c r="D94" s="7" t="s">
        <v>207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2300210830</v>
      </c>
      <c r="K94" s="8">
        <v>0</v>
      </c>
      <c r="L94" s="8">
        <f t="shared" si="1"/>
        <v>2300210830</v>
      </c>
      <c r="M94" s="8">
        <v>0</v>
      </c>
      <c r="N94" s="8">
        <v>0</v>
      </c>
      <c r="O94" s="8">
        <f>SUM(L94:N94)</f>
        <v>2300210830</v>
      </c>
      <c r="P94" s="57">
        <f>J94</f>
        <v>2300210830</v>
      </c>
      <c r="Q94" s="2"/>
    </row>
    <row r="95" spans="1:17" x14ac:dyDescent="0.25">
      <c r="A95" s="6" t="s">
        <v>227</v>
      </c>
      <c r="B95" s="7" t="s">
        <v>195</v>
      </c>
      <c r="C95" s="7">
        <v>891280008</v>
      </c>
      <c r="D95" s="7" t="s">
        <v>230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177849531</v>
      </c>
      <c r="K95" s="8">
        <v>0</v>
      </c>
      <c r="L95" s="8">
        <f t="shared" si="1"/>
        <v>177849531</v>
      </c>
      <c r="M95" s="8">
        <v>0</v>
      </c>
      <c r="N95" s="8">
        <v>0</v>
      </c>
      <c r="O95" s="8">
        <f>SUM(L95:N95)</f>
        <v>177849531</v>
      </c>
      <c r="P95" s="57">
        <f>J95</f>
        <v>177849531</v>
      </c>
      <c r="Q95" s="2"/>
    </row>
    <row r="96" spans="1:17" x14ac:dyDescent="0.25">
      <c r="A96" s="6" t="s">
        <v>227</v>
      </c>
      <c r="B96" s="7" t="s">
        <v>195</v>
      </c>
      <c r="C96" s="7">
        <v>892115006</v>
      </c>
      <c r="D96" s="7" t="s">
        <v>231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129307751</v>
      </c>
      <c r="K96" s="8">
        <v>0</v>
      </c>
      <c r="L96" s="8">
        <f t="shared" si="1"/>
        <v>129307751</v>
      </c>
      <c r="M96" s="8">
        <v>0</v>
      </c>
      <c r="N96" s="8">
        <v>0</v>
      </c>
      <c r="O96" s="8">
        <f>SUM(L96:N96)</f>
        <v>129307751</v>
      </c>
      <c r="P96" s="57">
        <f>J96</f>
        <v>129307751</v>
      </c>
      <c r="Q96" s="2"/>
    </row>
    <row r="97" spans="1:17" x14ac:dyDescent="0.25">
      <c r="A97" s="6" t="s">
        <v>227</v>
      </c>
      <c r="B97" s="7" t="s">
        <v>195</v>
      </c>
      <c r="C97" s="7">
        <v>899999107</v>
      </c>
      <c r="D97" s="7" t="s">
        <v>209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16551859366</v>
      </c>
      <c r="K97" s="8">
        <v>0</v>
      </c>
      <c r="L97" s="8">
        <f t="shared" si="1"/>
        <v>16551859366</v>
      </c>
      <c r="M97" s="8">
        <v>0</v>
      </c>
      <c r="N97" s="8">
        <v>0</v>
      </c>
      <c r="O97" s="8">
        <f>SUM(L97:N97)</f>
        <v>16551859366</v>
      </c>
      <c r="P97" s="57">
        <f>J97</f>
        <v>16551859366</v>
      </c>
      <c r="Q97" s="2"/>
    </row>
    <row r="98" spans="1:17" x14ac:dyDescent="0.25">
      <c r="A98" s="6" t="s">
        <v>227</v>
      </c>
      <c r="B98" s="7" t="s">
        <v>195</v>
      </c>
      <c r="C98" s="7">
        <v>901093846</v>
      </c>
      <c r="D98" s="7" t="s">
        <v>210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9436123045</v>
      </c>
      <c r="K98" s="8">
        <v>0</v>
      </c>
      <c r="L98" s="8">
        <f t="shared" si="1"/>
        <v>9436123045</v>
      </c>
      <c r="M98" s="8">
        <v>0</v>
      </c>
      <c r="N98" s="8">
        <v>0</v>
      </c>
      <c r="O98" s="8">
        <f>SUM(L98:N98)</f>
        <v>9436123045</v>
      </c>
      <c r="P98" s="57">
        <f>J98</f>
        <v>9436123045</v>
      </c>
      <c r="Q98" s="2"/>
    </row>
    <row r="99" spans="1:17" x14ac:dyDescent="0.25">
      <c r="A99" s="6" t="s">
        <v>227</v>
      </c>
      <c r="B99" s="7" t="s">
        <v>195</v>
      </c>
      <c r="C99" s="7">
        <v>901097473</v>
      </c>
      <c r="D99" s="7" t="s">
        <v>211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6205397188</v>
      </c>
      <c r="K99" s="8">
        <v>0</v>
      </c>
      <c r="L99" s="8">
        <f t="shared" si="1"/>
        <v>6205397188</v>
      </c>
      <c r="M99" s="8">
        <v>0</v>
      </c>
      <c r="N99" s="8">
        <v>0</v>
      </c>
      <c r="O99" s="8">
        <f>SUM(L99:N99)</f>
        <v>6205397188</v>
      </c>
      <c r="P99" s="57">
        <f>J99</f>
        <v>6205397188</v>
      </c>
      <c r="Q99" s="2"/>
    </row>
    <row r="100" spans="1:17" x14ac:dyDescent="0.25">
      <c r="A100" s="6" t="s">
        <v>66</v>
      </c>
      <c r="B100" s="7" t="s">
        <v>67</v>
      </c>
      <c r="C100" s="7">
        <v>800088702</v>
      </c>
      <c r="D100" s="7" t="s">
        <v>14</v>
      </c>
      <c r="E100" s="8">
        <v>279112</v>
      </c>
      <c r="F100" s="8">
        <v>415906</v>
      </c>
      <c r="G100" s="8">
        <v>0</v>
      </c>
      <c r="H100" s="8">
        <v>3416387</v>
      </c>
      <c r="I100" s="8">
        <v>0</v>
      </c>
      <c r="J100" s="8">
        <v>1875570</v>
      </c>
      <c r="K100" s="8">
        <v>1683179</v>
      </c>
      <c r="L100" s="8">
        <f t="shared" si="1"/>
        <v>7670154</v>
      </c>
      <c r="M100" s="8">
        <v>0</v>
      </c>
      <c r="N100" s="8">
        <v>0</v>
      </c>
      <c r="O100" s="8">
        <f>SUM(L100:N100)</f>
        <v>7670154</v>
      </c>
      <c r="P100" s="57">
        <f>J100</f>
        <v>1875570</v>
      </c>
      <c r="Q100" s="2"/>
    </row>
    <row r="101" spans="1:17" x14ac:dyDescent="0.25">
      <c r="A101" s="6" t="s">
        <v>66</v>
      </c>
      <c r="B101" s="7" t="s">
        <v>67</v>
      </c>
      <c r="C101" s="7">
        <v>800106339</v>
      </c>
      <c r="D101" s="7" t="s">
        <v>68</v>
      </c>
      <c r="E101" s="8">
        <v>0</v>
      </c>
      <c r="F101" s="8">
        <v>0</v>
      </c>
      <c r="G101" s="8">
        <v>0</v>
      </c>
      <c r="H101" s="8">
        <v>103680</v>
      </c>
      <c r="I101" s="8">
        <v>0</v>
      </c>
      <c r="J101" s="8">
        <v>40541371</v>
      </c>
      <c r="K101" s="8">
        <v>2535200</v>
      </c>
      <c r="L101" s="8">
        <f t="shared" si="1"/>
        <v>43180251</v>
      </c>
      <c r="M101" s="8">
        <v>0</v>
      </c>
      <c r="N101" s="8">
        <v>0</v>
      </c>
      <c r="O101" s="8">
        <f>SUM(L101:N101)</f>
        <v>43180251</v>
      </c>
      <c r="P101" s="57">
        <f>J101</f>
        <v>40541371</v>
      </c>
      <c r="Q101" s="2"/>
    </row>
    <row r="102" spans="1:17" x14ac:dyDescent="0.25">
      <c r="A102" s="6" t="s">
        <v>66</v>
      </c>
      <c r="B102" s="7" t="s">
        <v>67</v>
      </c>
      <c r="C102" s="7">
        <v>860078828</v>
      </c>
      <c r="D102" s="7" t="s">
        <v>69</v>
      </c>
      <c r="E102" s="8">
        <v>0</v>
      </c>
      <c r="F102" s="8">
        <v>0</v>
      </c>
      <c r="G102" s="8">
        <v>0</v>
      </c>
      <c r="H102" s="8">
        <v>0</v>
      </c>
      <c r="I102" s="8">
        <v>233656</v>
      </c>
      <c r="J102" s="8">
        <v>289100</v>
      </c>
      <c r="K102" s="8">
        <v>1349080</v>
      </c>
      <c r="L102" s="8">
        <f t="shared" si="1"/>
        <v>1871836</v>
      </c>
      <c r="M102" s="8">
        <v>0</v>
      </c>
      <c r="N102" s="8">
        <v>0</v>
      </c>
      <c r="O102" s="8">
        <f>SUM(L102:N102)</f>
        <v>1871836</v>
      </c>
      <c r="P102" s="57">
        <f>J102</f>
        <v>289100</v>
      </c>
      <c r="Q102" s="2"/>
    </row>
    <row r="103" spans="1:17" x14ac:dyDescent="0.25">
      <c r="A103" s="6" t="s">
        <v>66</v>
      </c>
      <c r="B103" s="7" t="s">
        <v>67</v>
      </c>
      <c r="C103" s="7">
        <v>900640334</v>
      </c>
      <c r="D103" s="7" t="s">
        <v>70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813600</v>
      </c>
      <c r="L103" s="8">
        <f t="shared" si="1"/>
        <v>813600</v>
      </c>
      <c r="M103" s="8">
        <v>0</v>
      </c>
      <c r="N103" s="8">
        <v>0</v>
      </c>
      <c r="O103" s="8">
        <f>SUM(L103:N103)</f>
        <v>813600</v>
      </c>
      <c r="P103" s="57">
        <f>J103</f>
        <v>0</v>
      </c>
      <c r="Q103" s="2"/>
    </row>
    <row r="104" spans="1:17" x14ac:dyDescent="0.25">
      <c r="A104" s="6" t="s">
        <v>71</v>
      </c>
      <c r="B104" s="7" t="s">
        <v>67</v>
      </c>
      <c r="C104" s="7">
        <v>800053550</v>
      </c>
      <c r="D104" s="7" t="s">
        <v>72</v>
      </c>
      <c r="E104" s="8">
        <v>0</v>
      </c>
      <c r="F104" s="8">
        <v>1934500</v>
      </c>
      <c r="G104" s="8">
        <v>0</v>
      </c>
      <c r="H104" s="8">
        <v>0</v>
      </c>
      <c r="I104" s="8">
        <v>989400</v>
      </c>
      <c r="J104" s="8">
        <v>0</v>
      </c>
      <c r="K104" s="8">
        <v>2322700</v>
      </c>
      <c r="L104" s="8">
        <f t="shared" si="1"/>
        <v>5246600</v>
      </c>
      <c r="M104" s="8">
        <v>-878300</v>
      </c>
      <c r="N104" s="8">
        <v>0</v>
      </c>
      <c r="O104" s="8">
        <f>SUM(L104:N104)</f>
        <v>4368300</v>
      </c>
      <c r="P104" s="57">
        <f>J104</f>
        <v>0</v>
      </c>
      <c r="Q104" s="2"/>
    </row>
    <row r="105" spans="1:17" x14ac:dyDescent="0.25">
      <c r="A105" s="6" t="s">
        <v>71</v>
      </c>
      <c r="B105" s="7" t="s">
        <v>67</v>
      </c>
      <c r="C105" s="7">
        <v>800149384</v>
      </c>
      <c r="D105" s="7" t="s">
        <v>73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1482500</v>
      </c>
      <c r="K105" s="8">
        <v>15298300</v>
      </c>
      <c r="L105" s="8">
        <f t="shared" si="1"/>
        <v>16780800</v>
      </c>
      <c r="M105" s="8">
        <v>0</v>
      </c>
      <c r="N105" s="8">
        <v>0</v>
      </c>
      <c r="O105" s="8">
        <f>SUM(L105:N105)</f>
        <v>16780800</v>
      </c>
      <c r="P105" s="57">
        <f>J105</f>
        <v>1482500</v>
      </c>
      <c r="Q105" s="2"/>
    </row>
    <row r="106" spans="1:17" x14ac:dyDescent="0.25">
      <c r="A106" s="6" t="s">
        <v>71</v>
      </c>
      <c r="B106" s="7" t="s">
        <v>67</v>
      </c>
      <c r="C106" s="7">
        <v>800149499</v>
      </c>
      <c r="D106" s="7" t="s">
        <v>74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87931</v>
      </c>
      <c r="L106" s="8">
        <f t="shared" si="1"/>
        <v>87931</v>
      </c>
      <c r="M106" s="8">
        <v>0</v>
      </c>
      <c r="N106" s="8">
        <v>0</v>
      </c>
      <c r="O106" s="8">
        <f>SUM(L106:N106)</f>
        <v>87931</v>
      </c>
      <c r="P106" s="57">
        <f>J106</f>
        <v>0</v>
      </c>
      <c r="Q106" s="2"/>
    </row>
    <row r="107" spans="1:17" x14ac:dyDescent="0.25">
      <c r="A107" s="6" t="s">
        <v>71</v>
      </c>
      <c r="B107" s="7" t="s">
        <v>67</v>
      </c>
      <c r="C107" s="7">
        <v>800162035</v>
      </c>
      <c r="D107" s="7" t="s">
        <v>17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595900</v>
      </c>
      <c r="L107" s="8">
        <f t="shared" si="1"/>
        <v>595900</v>
      </c>
      <c r="M107" s="8">
        <v>0</v>
      </c>
      <c r="N107" s="8">
        <v>0</v>
      </c>
      <c r="O107" s="8">
        <f>SUM(L107:N107)</f>
        <v>595900</v>
      </c>
      <c r="P107" s="57">
        <f>J107</f>
        <v>0</v>
      </c>
      <c r="Q107" s="2"/>
    </row>
    <row r="108" spans="1:17" x14ac:dyDescent="0.25">
      <c r="A108" s="6" t="s">
        <v>71</v>
      </c>
      <c r="B108" s="7" t="s">
        <v>67</v>
      </c>
      <c r="C108" s="7">
        <v>800176807</v>
      </c>
      <c r="D108" s="7" t="s">
        <v>75</v>
      </c>
      <c r="E108" s="8">
        <v>0</v>
      </c>
      <c r="F108" s="8">
        <v>237115</v>
      </c>
      <c r="G108" s="8">
        <v>0</v>
      </c>
      <c r="H108" s="8">
        <v>0</v>
      </c>
      <c r="I108" s="8">
        <v>0</v>
      </c>
      <c r="J108" s="8">
        <v>0</v>
      </c>
      <c r="K108" s="8">
        <v>10329400</v>
      </c>
      <c r="L108" s="8">
        <f t="shared" si="1"/>
        <v>10566515</v>
      </c>
      <c r="M108" s="8">
        <v>0</v>
      </c>
      <c r="N108" s="8">
        <v>0</v>
      </c>
      <c r="O108" s="8">
        <f>SUM(L108:N108)</f>
        <v>10566515</v>
      </c>
      <c r="P108" s="57">
        <f>J108</f>
        <v>0</v>
      </c>
      <c r="Q108" s="2"/>
    </row>
    <row r="109" spans="1:17" x14ac:dyDescent="0.25">
      <c r="A109" s="6" t="s">
        <v>71</v>
      </c>
      <c r="B109" s="7" t="s">
        <v>67</v>
      </c>
      <c r="C109" s="7">
        <v>800227907</v>
      </c>
      <c r="D109" s="7" t="s">
        <v>76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60905742</v>
      </c>
      <c r="K109" s="8">
        <v>0</v>
      </c>
      <c r="L109" s="8">
        <f t="shared" si="1"/>
        <v>60905742</v>
      </c>
      <c r="M109" s="8">
        <v>0</v>
      </c>
      <c r="N109" s="8">
        <v>0</v>
      </c>
      <c r="O109" s="8">
        <f>SUM(L109:N109)</f>
        <v>60905742</v>
      </c>
      <c r="P109" s="57">
        <f>J109</f>
        <v>60905742</v>
      </c>
      <c r="Q109" s="2"/>
    </row>
    <row r="110" spans="1:17" x14ac:dyDescent="0.25">
      <c r="A110" s="6" t="s">
        <v>71</v>
      </c>
      <c r="B110" s="7" t="s">
        <v>67</v>
      </c>
      <c r="C110" s="7">
        <v>800250634</v>
      </c>
      <c r="D110" s="7" t="s">
        <v>77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1668367</v>
      </c>
      <c r="L110" s="8">
        <f t="shared" si="1"/>
        <v>1668367</v>
      </c>
      <c r="M110" s="8">
        <v>0</v>
      </c>
      <c r="N110" s="8">
        <v>0</v>
      </c>
      <c r="O110" s="8">
        <f>SUM(L110:N110)</f>
        <v>1668367</v>
      </c>
      <c r="P110" s="57">
        <f>J110</f>
        <v>0</v>
      </c>
      <c r="Q110" s="2"/>
    </row>
    <row r="111" spans="1:17" x14ac:dyDescent="0.25">
      <c r="A111" s="6" t="s">
        <v>71</v>
      </c>
      <c r="B111" s="7" t="s">
        <v>67</v>
      </c>
      <c r="C111" s="7">
        <v>810005577</v>
      </c>
      <c r="D111" s="7" t="s">
        <v>78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141000</v>
      </c>
      <c r="L111" s="8">
        <f t="shared" ref="L111:L174" si="2">SUM(E111:K111)</f>
        <v>141000</v>
      </c>
      <c r="M111" s="8">
        <v>0</v>
      </c>
      <c r="N111" s="8">
        <v>0</v>
      </c>
      <c r="O111" s="8">
        <f>SUM(L111:N111)</f>
        <v>141000</v>
      </c>
      <c r="P111" s="57">
        <f>J111</f>
        <v>0</v>
      </c>
      <c r="Q111" s="2"/>
    </row>
    <row r="112" spans="1:17" x14ac:dyDescent="0.25">
      <c r="A112" s="6" t="s">
        <v>71</v>
      </c>
      <c r="B112" s="7" t="s">
        <v>67</v>
      </c>
      <c r="C112" s="7">
        <v>813005431</v>
      </c>
      <c r="D112" s="7" t="s">
        <v>79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31706415</v>
      </c>
      <c r="K112" s="8">
        <v>0</v>
      </c>
      <c r="L112" s="8">
        <f t="shared" si="2"/>
        <v>31706415</v>
      </c>
      <c r="M112" s="8">
        <v>0</v>
      </c>
      <c r="N112" s="8">
        <v>0</v>
      </c>
      <c r="O112" s="8">
        <f>SUM(L112:N112)</f>
        <v>31706415</v>
      </c>
      <c r="P112" s="57">
        <f>J112</f>
        <v>31706415</v>
      </c>
      <c r="Q112" s="2"/>
    </row>
    <row r="113" spans="1:17" x14ac:dyDescent="0.25">
      <c r="A113" s="6" t="s">
        <v>71</v>
      </c>
      <c r="B113" s="7" t="s">
        <v>67</v>
      </c>
      <c r="C113" s="7">
        <v>830005028</v>
      </c>
      <c r="D113" s="7" t="s">
        <v>80</v>
      </c>
      <c r="E113" s="8">
        <v>0</v>
      </c>
      <c r="F113" s="8">
        <v>6976200</v>
      </c>
      <c r="G113" s="8">
        <v>0</v>
      </c>
      <c r="H113" s="8">
        <v>0</v>
      </c>
      <c r="I113" s="8">
        <v>0</v>
      </c>
      <c r="J113" s="8">
        <v>0</v>
      </c>
      <c r="K113" s="8">
        <v>9624100</v>
      </c>
      <c r="L113" s="8">
        <f t="shared" si="2"/>
        <v>16600300</v>
      </c>
      <c r="M113" s="8">
        <v>0</v>
      </c>
      <c r="N113" s="8">
        <v>0</v>
      </c>
      <c r="O113" s="8">
        <f>SUM(L113:N113)</f>
        <v>16600300</v>
      </c>
      <c r="P113" s="57">
        <f>J113</f>
        <v>0</v>
      </c>
      <c r="Q113" s="2"/>
    </row>
    <row r="114" spans="1:17" x14ac:dyDescent="0.25">
      <c r="A114" s="6" t="s">
        <v>71</v>
      </c>
      <c r="B114" s="7" t="s">
        <v>67</v>
      </c>
      <c r="C114" s="7">
        <v>830023202</v>
      </c>
      <c r="D114" s="7" t="s">
        <v>81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8826749</v>
      </c>
      <c r="K114" s="8">
        <v>0</v>
      </c>
      <c r="L114" s="8">
        <f t="shared" si="2"/>
        <v>8826749</v>
      </c>
      <c r="M114" s="8">
        <v>0</v>
      </c>
      <c r="N114" s="8">
        <v>0</v>
      </c>
      <c r="O114" s="8">
        <f>SUM(L114:N114)</f>
        <v>8826749</v>
      </c>
      <c r="P114" s="57">
        <f>J114</f>
        <v>8826749</v>
      </c>
      <c r="Q114" s="2"/>
    </row>
    <row r="115" spans="1:17" x14ac:dyDescent="0.25">
      <c r="A115" s="6" t="s">
        <v>71</v>
      </c>
      <c r="B115" s="7" t="s">
        <v>67</v>
      </c>
      <c r="C115" s="7">
        <v>830028288</v>
      </c>
      <c r="D115" s="7" t="s">
        <v>82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85780128</v>
      </c>
      <c r="K115" s="8">
        <v>0</v>
      </c>
      <c r="L115" s="8">
        <f t="shared" si="2"/>
        <v>85780128</v>
      </c>
      <c r="M115" s="8">
        <v>0</v>
      </c>
      <c r="N115" s="8">
        <v>0</v>
      </c>
      <c r="O115" s="8">
        <f>SUM(L115:N115)</f>
        <v>85780128</v>
      </c>
      <c r="P115" s="57">
        <f>J115</f>
        <v>85780128</v>
      </c>
      <c r="Q115" s="2"/>
    </row>
    <row r="116" spans="1:17" x14ac:dyDescent="0.25">
      <c r="A116" s="6" t="s">
        <v>71</v>
      </c>
      <c r="B116" s="7" t="s">
        <v>67</v>
      </c>
      <c r="C116" s="7">
        <v>830120157</v>
      </c>
      <c r="D116" s="7" t="s">
        <v>83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3074100</v>
      </c>
      <c r="K116" s="8">
        <v>10891700</v>
      </c>
      <c r="L116" s="8">
        <f t="shared" si="2"/>
        <v>13965800</v>
      </c>
      <c r="M116" s="8">
        <v>0</v>
      </c>
      <c r="N116" s="8">
        <v>0</v>
      </c>
      <c r="O116" s="8">
        <f>SUM(L116:N116)</f>
        <v>13965800</v>
      </c>
      <c r="P116" s="57">
        <f>J116</f>
        <v>3074100</v>
      </c>
      <c r="Q116" s="2"/>
    </row>
    <row r="117" spans="1:17" x14ac:dyDescent="0.25">
      <c r="A117" s="6" t="s">
        <v>71</v>
      </c>
      <c r="B117" s="7" t="s">
        <v>67</v>
      </c>
      <c r="C117" s="7">
        <v>830130319</v>
      </c>
      <c r="D117" s="7" t="s">
        <v>84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3829000</v>
      </c>
      <c r="L117" s="8">
        <f t="shared" si="2"/>
        <v>3829000</v>
      </c>
      <c r="M117" s="8">
        <v>0</v>
      </c>
      <c r="N117" s="8">
        <v>0</v>
      </c>
      <c r="O117" s="8">
        <f>SUM(L117:N117)</f>
        <v>3829000</v>
      </c>
      <c r="P117" s="57">
        <f>J117</f>
        <v>0</v>
      </c>
      <c r="Q117" s="2"/>
    </row>
    <row r="118" spans="1:17" x14ac:dyDescent="0.25">
      <c r="A118" s="6" t="s">
        <v>71</v>
      </c>
      <c r="B118" s="7" t="s">
        <v>67</v>
      </c>
      <c r="C118" s="7">
        <v>844001457</v>
      </c>
      <c r="D118" s="7" t="s">
        <v>85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483700</v>
      </c>
      <c r="L118" s="8">
        <f t="shared" si="2"/>
        <v>483700</v>
      </c>
      <c r="M118" s="8">
        <v>0</v>
      </c>
      <c r="N118" s="8">
        <v>0</v>
      </c>
      <c r="O118" s="8">
        <f>SUM(L118:N118)</f>
        <v>483700</v>
      </c>
      <c r="P118" s="57">
        <f>J118</f>
        <v>0</v>
      </c>
      <c r="Q118" s="2"/>
    </row>
    <row r="119" spans="1:17" x14ac:dyDescent="0.25">
      <c r="A119" s="6" t="s">
        <v>71</v>
      </c>
      <c r="B119" s="7" t="s">
        <v>67</v>
      </c>
      <c r="C119" s="7">
        <v>860006656</v>
      </c>
      <c r="D119" s="7" t="s">
        <v>86</v>
      </c>
      <c r="E119" s="8">
        <v>0</v>
      </c>
      <c r="F119" s="8">
        <v>10757700</v>
      </c>
      <c r="G119" s="8">
        <v>0</v>
      </c>
      <c r="H119" s="8">
        <v>0</v>
      </c>
      <c r="I119" s="8">
        <v>0</v>
      </c>
      <c r="J119" s="8">
        <v>0</v>
      </c>
      <c r="K119" s="8">
        <v>14695800</v>
      </c>
      <c r="L119" s="8">
        <f t="shared" si="2"/>
        <v>25453500</v>
      </c>
      <c r="M119" s="8">
        <v>0</v>
      </c>
      <c r="N119" s="8">
        <v>0</v>
      </c>
      <c r="O119" s="8">
        <f>SUM(L119:N119)</f>
        <v>25453500</v>
      </c>
      <c r="P119" s="57">
        <f>J119</f>
        <v>0</v>
      </c>
      <c r="Q119" s="2"/>
    </row>
    <row r="120" spans="1:17" x14ac:dyDescent="0.25">
      <c r="A120" s="6" t="s">
        <v>71</v>
      </c>
      <c r="B120" s="7" t="s">
        <v>67</v>
      </c>
      <c r="C120" s="7">
        <v>860015536</v>
      </c>
      <c r="D120" s="7" t="s">
        <v>87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4567500</v>
      </c>
      <c r="L120" s="8">
        <f t="shared" si="2"/>
        <v>4567500</v>
      </c>
      <c r="M120" s="8">
        <v>0</v>
      </c>
      <c r="N120" s="8">
        <v>0</v>
      </c>
      <c r="O120" s="8">
        <f>SUM(L120:N120)</f>
        <v>4567500</v>
      </c>
      <c r="P120" s="57">
        <f>J120</f>
        <v>0</v>
      </c>
      <c r="Q120" s="2"/>
    </row>
    <row r="121" spans="1:17" x14ac:dyDescent="0.25">
      <c r="A121" s="6" t="s">
        <v>71</v>
      </c>
      <c r="B121" s="7" t="s">
        <v>67</v>
      </c>
      <c r="C121" s="7">
        <v>860035992</v>
      </c>
      <c r="D121" s="7" t="s">
        <v>88</v>
      </c>
      <c r="E121" s="8">
        <v>0</v>
      </c>
      <c r="F121" s="8">
        <v>3107000</v>
      </c>
      <c r="G121" s="8">
        <v>0</v>
      </c>
      <c r="H121" s="8">
        <v>0</v>
      </c>
      <c r="I121" s="8">
        <v>0</v>
      </c>
      <c r="J121" s="8">
        <v>0</v>
      </c>
      <c r="K121" s="8">
        <v>19121100</v>
      </c>
      <c r="L121" s="8">
        <f t="shared" si="2"/>
        <v>22228100</v>
      </c>
      <c r="M121" s="8">
        <v>0</v>
      </c>
      <c r="N121" s="8">
        <v>0</v>
      </c>
      <c r="O121" s="8">
        <f>SUM(L121:N121)</f>
        <v>22228100</v>
      </c>
      <c r="P121" s="57">
        <f>J121</f>
        <v>0</v>
      </c>
      <c r="Q121" s="2"/>
    </row>
    <row r="122" spans="1:17" x14ac:dyDescent="0.25">
      <c r="A122" s="6" t="s">
        <v>71</v>
      </c>
      <c r="B122" s="7" t="s">
        <v>67</v>
      </c>
      <c r="C122" s="7">
        <v>860037950</v>
      </c>
      <c r="D122" s="7" t="s">
        <v>89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29952400</v>
      </c>
      <c r="L122" s="8">
        <f t="shared" si="2"/>
        <v>29952400</v>
      </c>
      <c r="M122" s="8">
        <v>0</v>
      </c>
      <c r="N122" s="8">
        <v>0</v>
      </c>
      <c r="O122" s="8">
        <f>SUM(L122:N122)</f>
        <v>29952400</v>
      </c>
      <c r="P122" s="57">
        <f>J122</f>
        <v>0</v>
      </c>
      <c r="Q122" s="2"/>
    </row>
    <row r="123" spans="1:17" x14ac:dyDescent="0.25">
      <c r="A123" s="6" t="s">
        <v>71</v>
      </c>
      <c r="B123" s="7" t="s">
        <v>67</v>
      </c>
      <c r="C123" s="7">
        <v>860038374</v>
      </c>
      <c r="D123" s="7" t="s">
        <v>90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154873954</v>
      </c>
      <c r="K123" s="8">
        <v>0</v>
      </c>
      <c r="L123" s="8">
        <f t="shared" si="2"/>
        <v>154873954</v>
      </c>
      <c r="M123" s="8">
        <v>0</v>
      </c>
      <c r="N123" s="8">
        <v>0</v>
      </c>
      <c r="O123" s="8">
        <f>SUM(L123:N123)</f>
        <v>154873954</v>
      </c>
      <c r="P123" s="57">
        <f>J123</f>
        <v>154873954</v>
      </c>
      <c r="Q123" s="2"/>
    </row>
    <row r="124" spans="1:17" x14ac:dyDescent="0.25">
      <c r="A124" s="6" t="s">
        <v>71</v>
      </c>
      <c r="B124" s="7" t="s">
        <v>67</v>
      </c>
      <c r="C124" s="7">
        <v>860066191</v>
      </c>
      <c r="D124" s="7" t="s">
        <v>91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1204500</v>
      </c>
      <c r="K124" s="8">
        <v>0</v>
      </c>
      <c r="L124" s="8">
        <f t="shared" si="2"/>
        <v>1204500</v>
      </c>
      <c r="M124" s="8">
        <v>0</v>
      </c>
      <c r="N124" s="8">
        <v>0</v>
      </c>
      <c r="O124" s="8">
        <f>SUM(L124:N124)</f>
        <v>1204500</v>
      </c>
      <c r="P124" s="57">
        <f>J124</f>
        <v>1204500</v>
      </c>
      <c r="Q124" s="2"/>
    </row>
    <row r="125" spans="1:17" x14ac:dyDescent="0.25">
      <c r="A125" s="6" t="s">
        <v>71</v>
      </c>
      <c r="B125" s="7" t="s">
        <v>67</v>
      </c>
      <c r="C125" s="7">
        <v>890102768</v>
      </c>
      <c r="D125" s="7" t="s">
        <v>92</v>
      </c>
      <c r="E125" s="8">
        <v>0</v>
      </c>
      <c r="F125" s="8">
        <v>0</v>
      </c>
      <c r="G125" s="8">
        <v>0</v>
      </c>
      <c r="H125" s="8">
        <v>0</v>
      </c>
      <c r="I125" s="8">
        <v>5243138</v>
      </c>
      <c r="J125" s="8">
        <v>14516021</v>
      </c>
      <c r="K125" s="8">
        <v>30506680</v>
      </c>
      <c r="L125" s="8">
        <f t="shared" si="2"/>
        <v>50265839</v>
      </c>
      <c r="M125" s="8">
        <v>0</v>
      </c>
      <c r="N125" s="8">
        <v>0</v>
      </c>
      <c r="O125" s="8">
        <f>SUM(L125:N125)</f>
        <v>50265839</v>
      </c>
      <c r="P125" s="57">
        <f>J125</f>
        <v>14516021</v>
      </c>
      <c r="Q125" s="2"/>
    </row>
    <row r="126" spans="1:17" x14ac:dyDescent="0.25">
      <c r="A126" s="6" t="s">
        <v>71</v>
      </c>
      <c r="B126" s="7" t="s">
        <v>67</v>
      </c>
      <c r="C126" s="7">
        <v>890205361</v>
      </c>
      <c r="D126" s="7" t="s">
        <v>93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27394000</v>
      </c>
      <c r="K126" s="8">
        <v>0</v>
      </c>
      <c r="L126" s="8">
        <f t="shared" si="2"/>
        <v>27394000</v>
      </c>
      <c r="M126" s="8">
        <v>0</v>
      </c>
      <c r="N126" s="8">
        <v>0</v>
      </c>
      <c r="O126" s="8">
        <f>SUM(L126:N126)</f>
        <v>27394000</v>
      </c>
      <c r="P126" s="57">
        <f>J126</f>
        <v>27394000</v>
      </c>
      <c r="Q126" s="2"/>
    </row>
    <row r="127" spans="1:17" x14ac:dyDescent="0.25">
      <c r="A127" s="6" t="s">
        <v>71</v>
      </c>
      <c r="B127" s="7" t="s">
        <v>67</v>
      </c>
      <c r="C127" s="7">
        <v>899999054</v>
      </c>
      <c r="D127" s="7" t="s">
        <v>94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24688820</v>
      </c>
      <c r="K127" s="8">
        <v>0</v>
      </c>
      <c r="L127" s="8">
        <f t="shared" si="2"/>
        <v>24688820</v>
      </c>
      <c r="M127" s="8">
        <v>0</v>
      </c>
      <c r="N127" s="8">
        <v>0</v>
      </c>
      <c r="O127" s="8">
        <f>SUM(L127:N127)</f>
        <v>24688820</v>
      </c>
      <c r="P127" s="57">
        <f>J127</f>
        <v>24688820</v>
      </c>
      <c r="Q127" s="2"/>
    </row>
    <row r="128" spans="1:17" x14ac:dyDescent="0.25">
      <c r="A128" s="6" t="s">
        <v>71</v>
      </c>
      <c r="B128" s="7" t="s">
        <v>67</v>
      </c>
      <c r="C128" s="7">
        <v>900033371</v>
      </c>
      <c r="D128" s="7" t="s">
        <v>95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919603</v>
      </c>
      <c r="L128" s="8">
        <f t="shared" si="2"/>
        <v>919603</v>
      </c>
      <c r="M128" s="8">
        <v>0</v>
      </c>
      <c r="N128" s="8">
        <v>0</v>
      </c>
      <c r="O128" s="8">
        <f>SUM(L128:N128)</f>
        <v>919603</v>
      </c>
      <c r="P128" s="57">
        <f>J128</f>
        <v>0</v>
      </c>
      <c r="Q128" s="2"/>
    </row>
    <row r="129" spans="1:17" x14ac:dyDescent="0.25">
      <c r="A129" s="6" t="s">
        <v>71</v>
      </c>
      <c r="B129" s="7" t="s">
        <v>67</v>
      </c>
      <c r="C129" s="7">
        <v>900034746</v>
      </c>
      <c r="D129" s="7" t="s">
        <v>96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4281000</v>
      </c>
      <c r="L129" s="8">
        <f t="shared" si="2"/>
        <v>4281000</v>
      </c>
      <c r="M129" s="8">
        <v>0</v>
      </c>
      <c r="N129" s="8">
        <v>0</v>
      </c>
      <c r="O129" s="8">
        <f>SUM(L129:N129)</f>
        <v>4281000</v>
      </c>
      <c r="P129" s="57">
        <f>J129</f>
        <v>0</v>
      </c>
      <c r="Q129" s="2"/>
    </row>
    <row r="130" spans="1:17" x14ac:dyDescent="0.25">
      <c r="A130" s="6" t="s">
        <v>71</v>
      </c>
      <c r="B130" s="7" t="s">
        <v>67</v>
      </c>
      <c r="C130" s="7">
        <v>901127065</v>
      </c>
      <c r="D130" s="7" t="s">
        <v>97</v>
      </c>
      <c r="E130" s="8">
        <v>0</v>
      </c>
      <c r="F130" s="8">
        <v>0</v>
      </c>
      <c r="G130" s="8">
        <v>0</v>
      </c>
      <c r="H130" s="8">
        <v>0</v>
      </c>
      <c r="I130" s="8">
        <v>424710</v>
      </c>
      <c r="J130" s="8">
        <v>60451215</v>
      </c>
      <c r="K130" s="8">
        <v>0</v>
      </c>
      <c r="L130" s="8">
        <f t="shared" si="2"/>
        <v>60875925</v>
      </c>
      <c r="M130" s="8">
        <v>0</v>
      </c>
      <c r="N130" s="8">
        <v>0</v>
      </c>
      <c r="O130" s="8">
        <f>SUM(L130:N130)</f>
        <v>60875925</v>
      </c>
      <c r="P130" s="57">
        <f>J130</f>
        <v>60451215</v>
      </c>
      <c r="Q130" s="2"/>
    </row>
    <row r="131" spans="1:17" x14ac:dyDescent="0.25">
      <c r="A131" s="6" t="s">
        <v>71</v>
      </c>
      <c r="B131" s="7" t="s">
        <v>67</v>
      </c>
      <c r="C131" s="7">
        <v>901127521</v>
      </c>
      <c r="D131" s="7" t="s">
        <v>98</v>
      </c>
      <c r="E131" s="8">
        <v>0</v>
      </c>
      <c r="F131" s="8">
        <v>139200</v>
      </c>
      <c r="G131" s="8">
        <v>0</v>
      </c>
      <c r="H131" s="8">
        <v>0</v>
      </c>
      <c r="I131" s="8">
        <v>164130</v>
      </c>
      <c r="J131" s="8">
        <v>145100</v>
      </c>
      <c r="K131" s="8">
        <v>2563042</v>
      </c>
      <c r="L131" s="8">
        <f t="shared" si="2"/>
        <v>3011472</v>
      </c>
      <c r="M131" s="8">
        <v>-139200</v>
      </c>
      <c r="N131" s="8">
        <v>0</v>
      </c>
      <c r="O131" s="8">
        <f>SUM(L131:N131)</f>
        <v>2872272</v>
      </c>
      <c r="P131" s="57">
        <f>J131</f>
        <v>145100</v>
      </c>
      <c r="Q131" s="2"/>
    </row>
    <row r="132" spans="1:17" x14ac:dyDescent="0.25">
      <c r="A132" s="6" t="s">
        <v>71</v>
      </c>
      <c r="B132" s="7" t="s">
        <v>67</v>
      </c>
      <c r="C132" s="7">
        <v>901153056</v>
      </c>
      <c r="D132" s="7" t="s">
        <v>99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10901526</v>
      </c>
      <c r="L132" s="8">
        <f t="shared" si="2"/>
        <v>10901526</v>
      </c>
      <c r="M132" s="8">
        <v>0</v>
      </c>
      <c r="N132" s="8">
        <v>0</v>
      </c>
      <c r="O132" s="8">
        <f>SUM(L132:N132)</f>
        <v>10901526</v>
      </c>
      <c r="P132" s="57">
        <f>J132</f>
        <v>0</v>
      </c>
      <c r="Q132" s="2"/>
    </row>
    <row r="133" spans="1:17" x14ac:dyDescent="0.25">
      <c r="A133" s="6" t="s">
        <v>71</v>
      </c>
      <c r="B133" s="7" t="s">
        <v>67</v>
      </c>
      <c r="C133" s="7">
        <v>901153500</v>
      </c>
      <c r="D133" s="7" t="s">
        <v>100</v>
      </c>
      <c r="E133" s="8">
        <v>0</v>
      </c>
      <c r="F133" s="8">
        <v>0</v>
      </c>
      <c r="G133" s="8">
        <v>0</v>
      </c>
      <c r="H133" s="8">
        <v>0</v>
      </c>
      <c r="I133" s="8">
        <v>141500</v>
      </c>
      <c r="J133" s="8">
        <v>614996</v>
      </c>
      <c r="K133" s="8">
        <v>7953442</v>
      </c>
      <c r="L133" s="8">
        <f t="shared" si="2"/>
        <v>8709938</v>
      </c>
      <c r="M133" s="8">
        <v>0</v>
      </c>
      <c r="N133" s="8">
        <v>0</v>
      </c>
      <c r="O133" s="8">
        <f>SUM(L133:N133)</f>
        <v>8709938</v>
      </c>
      <c r="P133" s="57">
        <f>J133</f>
        <v>614996</v>
      </c>
      <c r="Q133" s="2"/>
    </row>
    <row r="134" spans="1:17" x14ac:dyDescent="0.25">
      <c r="A134" s="6" t="s">
        <v>101</v>
      </c>
      <c r="B134" s="7" t="s">
        <v>67</v>
      </c>
      <c r="C134" s="7">
        <v>900959048</v>
      </c>
      <c r="D134" s="7" t="s">
        <v>102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16140400</v>
      </c>
      <c r="K134" s="8">
        <v>0</v>
      </c>
      <c r="L134" s="8">
        <f t="shared" si="2"/>
        <v>16140400</v>
      </c>
      <c r="M134" s="8">
        <v>0</v>
      </c>
      <c r="N134" s="8">
        <v>0</v>
      </c>
      <c r="O134" s="8">
        <f>SUM(L134:N134)</f>
        <v>16140400</v>
      </c>
      <c r="P134" s="57">
        <f>J134</f>
        <v>16140400</v>
      </c>
      <c r="Q134" s="2"/>
    </row>
    <row r="135" spans="1:17" x14ac:dyDescent="0.25">
      <c r="A135" s="6" t="s">
        <v>103</v>
      </c>
      <c r="B135" s="7" t="s">
        <v>67</v>
      </c>
      <c r="C135" s="7">
        <v>800088702</v>
      </c>
      <c r="D135" s="7" t="s">
        <v>14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65873358.600000001</v>
      </c>
      <c r="K135" s="8">
        <v>0</v>
      </c>
      <c r="L135" s="8">
        <f t="shared" si="2"/>
        <v>65873358.600000001</v>
      </c>
      <c r="M135" s="8">
        <v>0</v>
      </c>
      <c r="N135" s="8">
        <v>0</v>
      </c>
      <c r="O135" s="8">
        <f>SUM(L135:N135)</f>
        <v>65873358.600000001</v>
      </c>
      <c r="P135" s="57">
        <f>J135</f>
        <v>65873358.600000001</v>
      </c>
      <c r="Q135" s="2"/>
    </row>
    <row r="136" spans="1:17" x14ac:dyDescent="0.25">
      <c r="A136" s="6" t="s">
        <v>103</v>
      </c>
      <c r="B136" s="7" t="s">
        <v>67</v>
      </c>
      <c r="C136" s="7">
        <v>830054904</v>
      </c>
      <c r="D136" s="7" t="s">
        <v>104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796322</v>
      </c>
      <c r="L136" s="8">
        <f t="shared" si="2"/>
        <v>796322</v>
      </c>
      <c r="M136" s="8">
        <v>0</v>
      </c>
      <c r="N136" s="8">
        <v>0</v>
      </c>
      <c r="O136" s="8">
        <f>SUM(L136:N136)</f>
        <v>796322</v>
      </c>
      <c r="P136" s="57">
        <f>J136</f>
        <v>0</v>
      </c>
      <c r="Q136" s="2"/>
    </row>
    <row r="137" spans="1:17" x14ac:dyDescent="0.25">
      <c r="A137" s="6" t="s">
        <v>103</v>
      </c>
      <c r="B137" s="7" t="s">
        <v>67</v>
      </c>
      <c r="C137" s="7">
        <v>860002503</v>
      </c>
      <c r="D137" s="7" t="s">
        <v>105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25949227</v>
      </c>
      <c r="K137" s="8">
        <v>1487234</v>
      </c>
      <c r="L137" s="8">
        <f t="shared" si="2"/>
        <v>27436461</v>
      </c>
      <c r="M137" s="8">
        <v>0</v>
      </c>
      <c r="N137" s="8">
        <v>0</v>
      </c>
      <c r="O137" s="8">
        <f>SUM(L137:N137)</f>
        <v>27436461</v>
      </c>
      <c r="P137" s="57">
        <f>J137</f>
        <v>25949227</v>
      </c>
      <c r="Q137" s="2"/>
    </row>
    <row r="138" spans="1:17" x14ac:dyDescent="0.25">
      <c r="A138" s="6" t="s">
        <v>103</v>
      </c>
      <c r="B138" s="7" t="s">
        <v>67</v>
      </c>
      <c r="C138" s="7">
        <v>860002527</v>
      </c>
      <c r="D138" s="7" t="s">
        <v>106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826910</v>
      </c>
      <c r="L138" s="8">
        <f t="shared" si="2"/>
        <v>826910</v>
      </c>
      <c r="M138" s="8">
        <v>0</v>
      </c>
      <c r="N138" s="8">
        <v>0</v>
      </c>
      <c r="O138" s="8">
        <f>SUM(L138:N138)</f>
        <v>826910</v>
      </c>
      <c r="P138" s="57">
        <f>J138</f>
        <v>0</v>
      </c>
      <c r="Q138" s="2"/>
    </row>
    <row r="139" spans="1:17" x14ac:dyDescent="0.25">
      <c r="A139" s="6" t="s">
        <v>103</v>
      </c>
      <c r="B139" s="7" t="s">
        <v>67</v>
      </c>
      <c r="C139" s="7">
        <v>860008645</v>
      </c>
      <c r="D139" s="7" t="s">
        <v>107</v>
      </c>
      <c r="E139" s="8">
        <v>0</v>
      </c>
      <c r="F139" s="8">
        <v>0</v>
      </c>
      <c r="G139" s="8">
        <v>0</v>
      </c>
      <c r="H139" s="8">
        <v>0</v>
      </c>
      <c r="I139" s="8">
        <v>441616</v>
      </c>
      <c r="J139" s="8">
        <v>5667320</v>
      </c>
      <c r="K139" s="8">
        <v>0</v>
      </c>
      <c r="L139" s="8">
        <f t="shared" si="2"/>
        <v>6108936</v>
      </c>
      <c r="M139" s="8">
        <v>0</v>
      </c>
      <c r="N139" s="8">
        <v>0</v>
      </c>
      <c r="O139" s="8">
        <f>SUM(L139:N139)</f>
        <v>6108936</v>
      </c>
      <c r="P139" s="57">
        <f>J139</f>
        <v>5667320</v>
      </c>
      <c r="Q139" s="2"/>
    </row>
    <row r="140" spans="1:17" x14ac:dyDescent="0.25">
      <c r="A140" s="6" t="s">
        <v>103</v>
      </c>
      <c r="B140" s="7" t="s">
        <v>67</v>
      </c>
      <c r="C140" s="7">
        <v>860009174</v>
      </c>
      <c r="D140" s="7" t="s">
        <v>108</v>
      </c>
      <c r="E140" s="8">
        <v>1230181</v>
      </c>
      <c r="F140" s="8">
        <v>0</v>
      </c>
      <c r="G140" s="8">
        <v>0</v>
      </c>
      <c r="H140" s="8">
        <v>170730</v>
      </c>
      <c r="I140" s="8">
        <v>15360</v>
      </c>
      <c r="J140" s="8">
        <v>12546091</v>
      </c>
      <c r="K140" s="8">
        <v>1469570</v>
      </c>
      <c r="L140" s="8">
        <f t="shared" si="2"/>
        <v>15431932</v>
      </c>
      <c r="M140" s="8">
        <v>0</v>
      </c>
      <c r="N140" s="8">
        <v>0</v>
      </c>
      <c r="O140" s="8">
        <f>SUM(L140:N140)</f>
        <v>15431932</v>
      </c>
      <c r="P140" s="57">
        <f>J140</f>
        <v>12546091</v>
      </c>
      <c r="Q140" s="2"/>
    </row>
    <row r="141" spans="1:17" x14ac:dyDescent="0.25">
      <c r="A141" s="6" t="s">
        <v>103</v>
      </c>
      <c r="B141" s="7" t="s">
        <v>67</v>
      </c>
      <c r="C141" s="7">
        <v>860011153</v>
      </c>
      <c r="D141" s="7" t="s">
        <v>109</v>
      </c>
      <c r="E141" s="8">
        <v>0</v>
      </c>
      <c r="F141" s="8">
        <v>0</v>
      </c>
      <c r="G141" s="8">
        <v>0</v>
      </c>
      <c r="H141" s="8">
        <v>0</v>
      </c>
      <c r="I141" s="8">
        <v>362341</v>
      </c>
      <c r="J141" s="8">
        <v>8158311</v>
      </c>
      <c r="K141" s="8">
        <v>7221800</v>
      </c>
      <c r="L141" s="8">
        <f t="shared" si="2"/>
        <v>15742452</v>
      </c>
      <c r="M141" s="8">
        <v>0</v>
      </c>
      <c r="N141" s="8">
        <v>0</v>
      </c>
      <c r="O141" s="8">
        <f>SUM(L141:N141)</f>
        <v>15742452</v>
      </c>
      <c r="P141" s="57">
        <f>J141</f>
        <v>8158311</v>
      </c>
      <c r="Q141" s="2"/>
    </row>
    <row r="142" spans="1:17" x14ac:dyDescent="0.25">
      <c r="A142" s="6" t="s">
        <v>103</v>
      </c>
      <c r="B142" s="7" t="s">
        <v>67</v>
      </c>
      <c r="C142" s="7">
        <v>860524654</v>
      </c>
      <c r="D142" s="7" t="s">
        <v>110</v>
      </c>
      <c r="E142" s="8">
        <v>412797</v>
      </c>
      <c r="F142" s="8">
        <v>0</v>
      </c>
      <c r="G142" s="8">
        <v>0</v>
      </c>
      <c r="H142" s="8">
        <v>0</v>
      </c>
      <c r="I142" s="8">
        <v>0</v>
      </c>
      <c r="J142" s="8">
        <v>4900</v>
      </c>
      <c r="K142" s="8">
        <v>533760</v>
      </c>
      <c r="L142" s="8">
        <f t="shared" si="2"/>
        <v>951457</v>
      </c>
      <c r="M142" s="8">
        <v>0</v>
      </c>
      <c r="N142" s="8">
        <v>0</v>
      </c>
      <c r="O142" s="8">
        <f>SUM(L142:N142)</f>
        <v>951457</v>
      </c>
      <c r="P142" s="57">
        <f>J142</f>
        <v>4900</v>
      </c>
      <c r="Q142" s="2"/>
    </row>
    <row r="143" spans="1:17" x14ac:dyDescent="0.25">
      <c r="A143" s="6" t="s">
        <v>114</v>
      </c>
      <c r="B143" s="7" t="s">
        <v>67</v>
      </c>
      <c r="C143" s="7">
        <v>800140606</v>
      </c>
      <c r="D143" s="7" t="s">
        <v>115</v>
      </c>
      <c r="E143" s="8">
        <v>0</v>
      </c>
      <c r="F143" s="8">
        <v>0</v>
      </c>
      <c r="G143" s="8">
        <v>0</v>
      </c>
      <c r="H143" s="8">
        <v>0</v>
      </c>
      <c r="I143" s="8">
        <v>76785</v>
      </c>
      <c r="J143" s="8">
        <v>0</v>
      </c>
      <c r="K143" s="8">
        <v>0</v>
      </c>
      <c r="L143" s="8">
        <f t="shared" si="2"/>
        <v>76785</v>
      </c>
      <c r="M143" s="8">
        <v>0</v>
      </c>
      <c r="N143" s="8">
        <v>0</v>
      </c>
      <c r="O143" s="8">
        <f>SUM(L143:N143)</f>
        <v>76785</v>
      </c>
      <c r="P143" s="57">
        <f>J143</f>
        <v>0</v>
      </c>
      <c r="Q143" s="2"/>
    </row>
    <row r="144" spans="1:17" x14ac:dyDescent="0.25">
      <c r="A144" s="6" t="s">
        <v>114</v>
      </c>
      <c r="B144" s="7" t="s">
        <v>67</v>
      </c>
      <c r="C144" s="7">
        <v>800188271</v>
      </c>
      <c r="D144" s="7" t="s">
        <v>116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12296800</v>
      </c>
      <c r="K144" s="8">
        <v>0</v>
      </c>
      <c r="L144" s="8">
        <f t="shared" si="2"/>
        <v>12296800</v>
      </c>
      <c r="M144" s="8">
        <v>0</v>
      </c>
      <c r="N144" s="8">
        <v>0</v>
      </c>
      <c r="O144" s="8">
        <f>SUM(L144:N144)</f>
        <v>12296800</v>
      </c>
      <c r="P144" s="57">
        <f>J144</f>
        <v>12296800</v>
      </c>
      <c r="Q144" s="2"/>
    </row>
    <row r="145" spans="1:17" x14ac:dyDescent="0.25">
      <c r="A145" s="6" t="s">
        <v>114</v>
      </c>
      <c r="B145" s="7" t="s">
        <v>67</v>
      </c>
      <c r="C145" s="7">
        <v>830039670</v>
      </c>
      <c r="D145" s="7" t="s">
        <v>117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121808221</v>
      </c>
      <c r="K145" s="8">
        <v>6097616</v>
      </c>
      <c r="L145" s="8">
        <f t="shared" si="2"/>
        <v>127905837</v>
      </c>
      <c r="M145" s="8">
        <v>0</v>
      </c>
      <c r="N145" s="8">
        <v>0</v>
      </c>
      <c r="O145" s="8">
        <f>SUM(L145:N145)</f>
        <v>127905837</v>
      </c>
      <c r="P145" s="57">
        <f>J145</f>
        <v>121808221</v>
      </c>
      <c r="Q145" s="2"/>
    </row>
    <row r="146" spans="1:17" x14ac:dyDescent="0.25">
      <c r="A146" s="6" t="s">
        <v>114</v>
      </c>
      <c r="B146" s="7" t="s">
        <v>67</v>
      </c>
      <c r="C146" s="7">
        <v>830053105</v>
      </c>
      <c r="D146" s="7" t="s">
        <v>118</v>
      </c>
      <c r="E146" s="8">
        <v>398412507</v>
      </c>
      <c r="F146" s="8">
        <v>92537627</v>
      </c>
      <c r="G146" s="8">
        <v>32450711</v>
      </c>
      <c r="H146" s="8">
        <v>776719726</v>
      </c>
      <c r="I146" s="8">
        <v>26341321</v>
      </c>
      <c r="J146" s="8">
        <v>780373917</v>
      </c>
      <c r="K146" s="8">
        <v>215276905</v>
      </c>
      <c r="L146" s="8">
        <f t="shared" si="2"/>
        <v>2322112714</v>
      </c>
      <c r="M146" s="8">
        <v>-210985117.40000001</v>
      </c>
      <c r="N146" s="8">
        <v>0</v>
      </c>
      <c r="O146" s="8">
        <f>SUM(L146:N146)</f>
        <v>2111127596.5999999</v>
      </c>
      <c r="P146" s="57">
        <f>J146</f>
        <v>780373917</v>
      </c>
      <c r="Q146" s="2"/>
    </row>
    <row r="147" spans="1:17" x14ac:dyDescent="0.25">
      <c r="A147" s="6" t="s">
        <v>114</v>
      </c>
      <c r="B147" s="7" t="s">
        <v>67</v>
      </c>
      <c r="C147" s="7">
        <v>860525148</v>
      </c>
      <c r="D147" s="7" t="s">
        <v>119</v>
      </c>
      <c r="E147" s="8">
        <v>0</v>
      </c>
      <c r="F147" s="8">
        <v>0</v>
      </c>
      <c r="G147" s="8">
        <v>21594529</v>
      </c>
      <c r="H147" s="8">
        <v>36001124</v>
      </c>
      <c r="I147" s="8">
        <v>60208208</v>
      </c>
      <c r="J147" s="8">
        <v>102161100</v>
      </c>
      <c r="K147" s="8">
        <v>6185679</v>
      </c>
      <c r="L147" s="8">
        <f t="shared" si="2"/>
        <v>226150640</v>
      </c>
      <c r="M147" s="8">
        <v>0</v>
      </c>
      <c r="N147" s="8">
        <v>0</v>
      </c>
      <c r="O147" s="8">
        <f>SUM(L147:N147)</f>
        <v>226150640</v>
      </c>
      <c r="P147" s="57">
        <f>J147</f>
        <v>102161100</v>
      </c>
      <c r="Q147" s="2"/>
    </row>
    <row r="148" spans="1:17" x14ac:dyDescent="0.25">
      <c r="A148" s="6" t="s">
        <v>114</v>
      </c>
      <c r="B148" s="7" t="s">
        <v>67</v>
      </c>
      <c r="C148" s="7">
        <v>891500319</v>
      </c>
      <c r="D148" s="7" t="s">
        <v>120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11463829</v>
      </c>
      <c r="L148" s="8">
        <f t="shared" si="2"/>
        <v>11463829</v>
      </c>
      <c r="M148" s="8">
        <v>0</v>
      </c>
      <c r="N148" s="8">
        <v>0</v>
      </c>
      <c r="O148" s="8">
        <f>SUM(L148:N148)</f>
        <v>11463829</v>
      </c>
      <c r="P148" s="57">
        <f>J148</f>
        <v>0</v>
      </c>
      <c r="Q148" s="2"/>
    </row>
    <row r="149" spans="1:17" x14ac:dyDescent="0.25">
      <c r="A149" s="6" t="s">
        <v>114</v>
      </c>
      <c r="B149" s="7" t="s">
        <v>67</v>
      </c>
      <c r="C149" s="7">
        <v>899999063</v>
      </c>
      <c r="D149" s="7" t="s">
        <v>121</v>
      </c>
      <c r="E149" s="8">
        <v>0</v>
      </c>
      <c r="F149" s="8">
        <v>0</v>
      </c>
      <c r="G149" s="8">
        <v>0</v>
      </c>
      <c r="H149" s="8">
        <v>0</v>
      </c>
      <c r="I149" s="8">
        <v>2202600</v>
      </c>
      <c r="J149" s="8">
        <v>3937854</v>
      </c>
      <c r="K149" s="8">
        <v>180800</v>
      </c>
      <c r="L149" s="8">
        <f t="shared" si="2"/>
        <v>6321254</v>
      </c>
      <c r="M149" s="8">
        <v>-312000</v>
      </c>
      <c r="N149" s="8">
        <v>0</v>
      </c>
      <c r="O149" s="8">
        <f>SUM(L149:N149)</f>
        <v>6009254</v>
      </c>
      <c r="P149" s="57">
        <f>J149</f>
        <v>3937854</v>
      </c>
      <c r="Q149" s="2"/>
    </row>
    <row r="150" spans="1:17" x14ac:dyDescent="0.25">
      <c r="A150" s="6" t="s">
        <v>114</v>
      </c>
      <c r="B150" s="7" t="s">
        <v>67</v>
      </c>
      <c r="C150" s="7">
        <v>899999068</v>
      </c>
      <c r="D150" s="7" t="s">
        <v>122</v>
      </c>
      <c r="E150" s="8">
        <v>93500</v>
      </c>
      <c r="F150" s="8">
        <v>0</v>
      </c>
      <c r="G150" s="8">
        <v>1733000</v>
      </c>
      <c r="H150" s="8">
        <v>125225</v>
      </c>
      <c r="I150" s="8">
        <v>465920</v>
      </c>
      <c r="J150" s="8">
        <v>2283334</v>
      </c>
      <c r="K150" s="8">
        <v>852010</v>
      </c>
      <c r="L150" s="8">
        <f t="shared" si="2"/>
        <v>5552989</v>
      </c>
      <c r="M150" s="8">
        <v>-1065200</v>
      </c>
      <c r="N150" s="8">
        <v>0</v>
      </c>
      <c r="O150" s="8">
        <f>SUM(L150:N150)</f>
        <v>4487789</v>
      </c>
      <c r="P150" s="57">
        <f>J150</f>
        <v>2283334</v>
      </c>
      <c r="Q150" s="2"/>
    </row>
    <row r="151" spans="1:17" x14ac:dyDescent="0.25">
      <c r="A151" s="6" t="s">
        <v>114</v>
      </c>
      <c r="B151" s="7" t="s">
        <v>67</v>
      </c>
      <c r="C151" s="7">
        <v>900126860</v>
      </c>
      <c r="D151" s="7" t="s">
        <v>123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21900</v>
      </c>
      <c r="K151" s="8">
        <v>2982000</v>
      </c>
      <c r="L151" s="8">
        <f t="shared" si="2"/>
        <v>3003900</v>
      </c>
      <c r="M151" s="8">
        <v>0</v>
      </c>
      <c r="N151" s="8">
        <v>0</v>
      </c>
      <c r="O151" s="8">
        <f>SUM(L151:N151)</f>
        <v>3003900</v>
      </c>
      <c r="P151" s="57">
        <f>J151</f>
        <v>21900</v>
      </c>
      <c r="Q151" s="2"/>
    </row>
    <row r="152" spans="1:17" x14ac:dyDescent="0.25">
      <c r="A152" s="6" t="s">
        <v>114</v>
      </c>
      <c r="B152" s="7" t="s">
        <v>67</v>
      </c>
      <c r="C152" s="7">
        <v>900336524</v>
      </c>
      <c r="D152" s="7" t="s">
        <v>124</v>
      </c>
      <c r="E152" s="8">
        <v>0</v>
      </c>
      <c r="F152" s="8">
        <v>30007583</v>
      </c>
      <c r="G152" s="8">
        <v>0</v>
      </c>
      <c r="H152" s="8">
        <v>25243583</v>
      </c>
      <c r="I152" s="8">
        <v>23182638</v>
      </c>
      <c r="J152" s="8">
        <v>80800</v>
      </c>
      <c r="K152" s="8">
        <v>206388859</v>
      </c>
      <c r="L152" s="8">
        <f t="shared" si="2"/>
        <v>284903463</v>
      </c>
      <c r="M152" s="8">
        <v>-1018200</v>
      </c>
      <c r="N152" s="8">
        <v>0</v>
      </c>
      <c r="O152" s="8">
        <f>SUM(L152:N152)</f>
        <v>283885263</v>
      </c>
      <c r="P152" s="57">
        <f>J152</f>
        <v>80800</v>
      </c>
      <c r="Q152" s="2"/>
    </row>
    <row r="153" spans="1:17" x14ac:dyDescent="0.25">
      <c r="A153" s="6" t="s">
        <v>114</v>
      </c>
      <c r="B153" s="7" t="s">
        <v>67</v>
      </c>
      <c r="C153" s="7">
        <v>901034790</v>
      </c>
      <c r="D153" s="7" t="s">
        <v>125</v>
      </c>
      <c r="E153" s="8">
        <v>0</v>
      </c>
      <c r="F153" s="8">
        <v>0</v>
      </c>
      <c r="G153" s="8">
        <v>0</v>
      </c>
      <c r="H153" s="8">
        <v>0</v>
      </c>
      <c r="I153" s="8">
        <v>230800</v>
      </c>
      <c r="J153" s="8">
        <v>2395900</v>
      </c>
      <c r="K153" s="8">
        <v>11140100</v>
      </c>
      <c r="L153" s="8">
        <f t="shared" si="2"/>
        <v>13766800</v>
      </c>
      <c r="M153" s="8">
        <v>0</v>
      </c>
      <c r="N153" s="8">
        <v>0</v>
      </c>
      <c r="O153" s="8">
        <f>SUM(L153:N153)</f>
        <v>13766800</v>
      </c>
      <c r="P153" s="57">
        <f>J153</f>
        <v>2395900</v>
      </c>
      <c r="Q153" s="2"/>
    </row>
    <row r="154" spans="1:17" x14ac:dyDescent="0.25">
      <c r="A154" s="6" t="s">
        <v>114</v>
      </c>
      <c r="B154" s="7" t="s">
        <v>67</v>
      </c>
      <c r="C154" s="7">
        <v>901127065</v>
      </c>
      <c r="D154" s="7" t="s">
        <v>97</v>
      </c>
      <c r="E154" s="8">
        <v>0</v>
      </c>
      <c r="F154" s="8">
        <v>141800</v>
      </c>
      <c r="G154" s="8">
        <v>0</v>
      </c>
      <c r="H154" s="8">
        <v>0</v>
      </c>
      <c r="I154" s="8">
        <v>8595422</v>
      </c>
      <c r="J154" s="8">
        <v>541648</v>
      </c>
      <c r="K154" s="8">
        <v>0</v>
      </c>
      <c r="L154" s="8">
        <f t="shared" si="2"/>
        <v>9278870</v>
      </c>
      <c r="M154" s="8">
        <v>0</v>
      </c>
      <c r="N154" s="8">
        <v>0</v>
      </c>
      <c r="O154" s="8">
        <f>SUM(L154:N154)</f>
        <v>9278870</v>
      </c>
      <c r="P154" s="57">
        <f>J154</f>
        <v>541648</v>
      </c>
      <c r="Q154" s="2"/>
    </row>
    <row r="155" spans="1:17" x14ac:dyDescent="0.25">
      <c r="A155" s="6" t="s">
        <v>114</v>
      </c>
      <c r="B155" s="7" t="s">
        <v>67</v>
      </c>
      <c r="C155" s="7">
        <v>901361596</v>
      </c>
      <c r="D155" s="7" t="s">
        <v>126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165089898</v>
      </c>
      <c r="K155" s="8">
        <v>5454600</v>
      </c>
      <c r="L155" s="8">
        <f t="shared" si="2"/>
        <v>170544498</v>
      </c>
      <c r="M155" s="8">
        <v>0</v>
      </c>
      <c r="N155" s="8">
        <v>0</v>
      </c>
      <c r="O155" s="8">
        <f>SUM(L155:N155)</f>
        <v>170544498</v>
      </c>
      <c r="P155" s="57">
        <f>J155</f>
        <v>165089898</v>
      </c>
      <c r="Q155" s="2"/>
    </row>
    <row r="156" spans="1:17" x14ac:dyDescent="0.25">
      <c r="A156" s="6" t="s">
        <v>114</v>
      </c>
      <c r="B156" s="7" t="s">
        <v>67</v>
      </c>
      <c r="C156" s="7">
        <v>901440176</v>
      </c>
      <c r="D156" s="7" t="s">
        <v>127</v>
      </c>
      <c r="E156" s="8">
        <v>0</v>
      </c>
      <c r="F156" s="8">
        <v>2189917</v>
      </c>
      <c r="G156" s="8">
        <v>0</v>
      </c>
      <c r="H156" s="8">
        <v>0</v>
      </c>
      <c r="I156" s="8">
        <v>3337400</v>
      </c>
      <c r="J156" s="8">
        <v>8582000</v>
      </c>
      <c r="K156" s="8">
        <v>16732770</v>
      </c>
      <c r="L156" s="8">
        <f t="shared" si="2"/>
        <v>30842087</v>
      </c>
      <c r="M156" s="8">
        <v>0</v>
      </c>
      <c r="N156" s="8">
        <v>0</v>
      </c>
      <c r="O156" s="8">
        <f>SUM(L156:N156)</f>
        <v>30842087</v>
      </c>
      <c r="P156" s="57">
        <f>J156</f>
        <v>8582000</v>
      </c>
      <c r="Q156" s="2"/>
    </row>
    <row r="157" spans="1:17" x14ac:dyDescent="0.25">
      <c r="A157" s="6" t="s">
        <v>114</v>
      </c>
      <c r="B157" s="7" t="s">
        <v>67</v>
      </c>
      <c r="C157" s="7">
        <v>901495943</v>
      </c>
      <c r="D157" s="7" t="s">
        <v>128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103765683</v>
      </c>
      <c r="K157" s="8">
        <v>0</v>
      </c>
      <c r="L157" s="8">
        <f t="shared" si="2"/>
        <v>103765683</v>
      </c>
      <c r="M157" s="8">
        <v>0</v>
      </c>
      <c r="N157" s="8">
        <v>0</v>
      </c>
      <c r="O157" s="8">
        <f>SUM(L157:N157)</f>
        <v>103765683</v>
      </c>
      <c r="P157" s="57">
        <f>J157</f>
        <v>103765683</v>
      </c>
      <c r="Q157" s="2"/>
    </row>
    <row r="158" spans="1:17" x14ac:dyDescent="0.25">
      <c r="A158" s="6" t="s">
        <v>114</v>
      </c>
      <c r="B158" s="7" t="s">
        <v>67</v>
      </c>
      <c r="C158" s="7">
        <v>901540992</v>
      </c>
      <c r="D158" s="7" t="s">
        <v>129</v>
      </c>
      <c r="E158" s="8">
        <v>0</v>
      </c>
      <c r="F158" s="8">
        <v>27195503</v>
      </c>
      <c r="G158" s="8">
        <v>33530315</v>
      </c>
      <c r="H158" s="8">
        <v>61962291</v>
      </c>
      <c r="I158" s="8">
        <v>70964433</v>
      </c>
      <c r="J158" s="8">
        <v>82524311.769999996</v>
      </c>
      <c r="K158" s="8">
        <v>83735299</v>
      </c>
      <c r="L158" s="8">
        <f t="shared" si="2"/>
        <v>359912152.76999998</v>
      </c>
      <c r="M158" s="8">
        <v>0</v>
      </c>
      <c r="N158" s="8">
        <v>0</v>
      </c>
      <c r="O158" s="8">
        <f>SUM(L158:N158)</f>
        <v>359912152.76999998</v>
      </c>
      <c r="P158" s="57">
        <f>J158</f>
        <v>82524311.769999996</v>
      </c>
      <c r="Q158" s="2"/>
    </row>
    <row r="159" spans="1:17" x14ac:dyDescent="0.25">
      <c r="A159" s="6" t="s">
        <v>114</v>
      </c>
      <c r="B159" s="7" t="s">
        <v>67</v>
      </c>
      <c r="C159" s="7">
        <v>901541302</v>
      </c>
      <c r="D159" s="7" t="s">
        <v>130</v>
      </c>
      <c r="E159" s="8">
        <v>0</v>
      </c>
      <c r="F159" s="8">
        <v>597774</v>
      </c>
      <c r="G159" s="8">
        <v>16236605</v>
      </c>
      <c r="H159" s="8">
        <v>0</v>
      </c>
      <c r="I159" s="8">
        <v>70026</v>
      </c>
      <c r="J159" s="8">
        <v>26544700</v>
      </c>
      <c r="K159" s="8">
        <v>57258737</v>
      </c>
      <c r="L159" s="8">
        <f t="shared" si="2"/>
        <v>100707842</v>
      </c>
      <c r="M159" s="8">
        <v>0</v>
      </c>
      <c r="N159" s="8">
        <v>0</v>
      </c>
      <c r="O159" s="8">
        <f>SUM(L159:N159)</f>
        <v>100707842</v>
      </c>
      <c r="P159" s="57">
        <f>J159</f>
        <v>26544700</v>
      </c>
      <c r="Q159" s="2"/>
    </row>
    <row r="160" spans="1:17" x14ac:dyDescent="0.25">
      <c r="A160" s="6" t="s">
        <v>114</v>
      </c>
      <c r="B160" s="7" t="s">
        <v>67</v>
      </c>
      <c r="C160" s="7">
        <v>901682277</v>
      </c>
      <c r="D160" s="7" t="s">
        <v>128</v>
      </c>
      <c r="E160" s="8">
        <v>0</v>
      </c>
      <c r="F160" s="8">
        <v>15222598</v>
      </c>
      <c r="G160" s="8">
        <v>0</v>
      </c>
      <c r="H160" s="8">
        <v>1934353</v>
      </c>
      <c r="I160" s="8">
        <v>117279138</v>
      </c>
      <c r="J160" s="8">
        <v>0</v>
      </c>
      <c r="K160" s="8">
        <v>0</v>
      </c>
      <c r="L160" s="8">
        <f t="shared" si="2"/>
        <v>134436089</v>
      </c>
      <c r="M160" s="8">
        <v>0</v>
      </c>
      <c r="N160" s="8">
        <v>0</v>
      </c>
      <c r="O160" s="8">
        <f>SUM(L160:N160)</f>
        <v>134436089</v>
      </c>
      <c r="P160" s="57">
        <f>J160</f>
        <v>0</v>
      </c>
      <c r="Q160" s="2"/>
    </row>
    <row r="161" spans="1:17" x14ac:dyDescent="0.25">
      <c r="A161" s="6" t="s">
        <v>131</v>
      </c>
      <c r="B161" s="7" t="s">
        <v>67</v>
      </c>
      <c r="C161" s="7">
        <v>0</v>
      </c>
      <c r="D161" s="7" t="s">
        <v>232</v>
      </c>
      <c r="E161" s="8">
        <v>48090202</v>
      </c>
      <c r="F161" s="8">
        <v>25241800</v>
      </c>
      <c r="G161" s="8">
        <v>27363418</v>
      </c>
      <c r="H161" s="8">
        <v>181531339</v>
      </c>
      <c r="I161" s="8">
        <v>289212610</v>
      </c>
      <c r="J161" s="8">
        <v>7336350412.75</v>
      </c>
      <c r="K161" s="8">
        <v>0</v>
      </c>
      <c r="L161" s="8">
        <f t="shared" si="2"/>
        <v>7907789781.75</v>
      </c>
      <c r="M161" s="8">
        <v>0</v>
      </c>
      <c r="N161" s="8">
        <v>0</v>
      </c>
      <c r="O161" s="8">
        <f>SUM(L161:N161)</f>
        <v>7907789781.75</v>
      </c>
      <c r="P161" s="57">
        <v>7807094361.75</v>
      </c>
      <c r="Q161" s="2"/>
    </row>
    <row r="162" spans="1:17" x14ac:dyDescent="0.25">
      <c r="A162" s="6" t="s">
        <v>178</v>
      </c>
      <c r="B162" s="7" t="s">
        <v>67</v>
      </c>
      <c r="C162" s="7">
        <v>800226175</v>
      </c>
      <c r="D162" s="7" t="s">
        <v>179</v>
      </c>
      <c r="E162" s="8">
        <v>14798630.84</v>
      </c>
      <c r="F162" s="8">
        <v>0</v>
      </c>
      <c r="G162" s="8">
        <v>0</v>
      </c>
      <c r="H162" s="8">
        <v>74</v>
      </c>
      <c r="I162" s="8">
        <v>1610200.12</v>
      </c>
      <c r="J162" s="8">
        <v>15738244.840000002</v>
      </c>
      <c r="K162" s="8">
        <v>22023110</v>
      </c>
      <c r="L162" s="8">
        <f t="shared" si="2"/>
        <v>54170259.800000004</v>
      </c>
      <c r="M162" s="8">
        <v>-9315635.370000001</v>
      </c>
      <c r="N162" s="8">
        <v>0</v>
      </c>
      <c r="O162" s="8">
        <f>SUM(L162:N162)</f>
        <v>44854624.430000007</v>
      </c>
      <c r="P162" s="57">
        <f>J162</f>
        <v>15738244.840000002</v>
      </c>
      <c r="Q162" s="2"/>
    </row>
    <row r="163" spans="1:17" x14ac:dyDescent="0.25">
      <c r="A163" s="6" t="s">
        <v>178</v>
      </c>
      <c r="B163" s="7" t="s">
        <v>67</v>
      </c>
      <c r="C163" s="7">
        <v>830008686</v>
      </c>
      <c r="D163" s="7" t="s">
        <v>134</v>
      </c>
      <c r="E163" s="8">
        <v>0</v>
      </c>
      <c r="F163" s="8">
        <v>0</v>
      </c>
      <c r="G163" s="8">
        <v>0</v>
      </c>
      <c r="H163" s="8">
        <v>12147392</v>
      </c>
      <c r="I163" s="8">
        <v>19787364</v>
      </c>
      <c r="J163" s="8">
        <v>218338376</v>
      </c>
      <c r="K163" s="8">
        <v>3629719</v>
      </c>
      <c r="L163" s="8">
        <f t="shared" si="2"/>
        <v>253902851</v>
      </c>
      <c r="M163" s="8">
        <v>0</v>
      </c>
      <c r="N163" s="8">
        <v>0</v>
      </c>
      <c r="O163" s="8">
        <f>SUM(L163:N163)</f>
        <v>253902851</v>
      </c>
      <c r="P163" s="57">
        <f>J163</f>
        <v>218338376</v>
      </c>
      <c r="Q163" s="2"/>
    </row>
    <row r="164" spans="1:17" x14ac:dyDescent="0.25">
      <c r="A164" s="6" t="s">
        <v>178</v>
      </c>
      <c r="B164" s="7" t="s">
        <v>67</v>
      </c>
      <c r="C164" s="7">
        <v>830054904</v>
      </c>
      <c r="D164" s="7" t="s">
        <v>104</v>
      </c>
      <c r="E164" s="8">
        <v>0</v>
      </c>
      <c r="F164" s="8">
        <v>0</v>
      </c>
      <c r="G164" s="8">
        <v>0</v>
      </c>
      <c r="H164" s="8">
        <v>0</v>
      </c>
      <c r="I164" s="8">
        <v>66900</v>
      </c>
      <c r="J164" s="8">
        <v>156000</v>
      </c>
      <c r="K164" s="8">
        <v>7275119</v>
      </c>
      <c r="L164" s="8">
        <f t="shared" si="2"/>
        <v>7498019</v>
      </c>
      <c r="M164" s="8">
        <v>0</v>
      </c>
      <c r="N164" s="8">
        <v>0</v>
      </c>
      <c r="O164" s="8">
        <f>SUM(L164:N164)</f>
        <v>7498019</v>
      </c>
      <c r="P164" s="57">
        <f>J164</f>
        <v>156000</v>
      </c>
      <c r="Q164" s="2"/>
    </row>
    <row r="165" spans="1:17" x14ac:dyDescent="0.25">
      <c r="A165" s="6" t="s">
        <v>178</v>
      </c>
      <c r="B165" s="7" t="s">
        <v>67</v>
      </c>
      <c r="C165" s="7">
        <v>860002183</v>
      </c>
      <c r="D165" s="7" t="s">
        <v>180</v>
      </c>
      <c r="E165" s="8">
        <v>25308076</v>
      </c>
      <c r="F165" s="8">
        <v>0</v>
      </c>
      <c r="G165" s="8">
        <v>0</v>
      </c>
      <c r="H165" s="8">
        <v>24794518</v>
      </c>
      <c r="I165" s="8">
        <v>17611806</v>
      </c>
      <c r="J165" s="8">
        <v>370127287</v>
      </c>
      <c r="K165" s="8">
        <v>53953362</v>
      </c>
      <c r="L165" s="8">
        <f t="shared" si="2"/>
        <v>491795049</v>
      </c>
      <c r="M165" s="8">
        <v>-252900</v>
      </c>
      <c r="N165" s="8">
        <v>0</v>
      </c>
      <c r="O165" s="8">
        <f>SUM(L165:N165)</f>
        <v>491542149</v>
      </c>
      <c r="P165" s="57">
        <f>J165</f>
        <v>370127287</v>
      </c>
      <c r="Q165" s="2"/>
    </row>
    <row r="166" spans="1:17" x14ac:dyDescent="0.25">
      <c r="A166" s="6" t="s">
        <v>178</v>
      </c>
      <c r="B166" s="7" t="s">
        <v>67</v>
      </c>
      <c r="C166" s="7">
        <v>860002503</v>
      </c>
      <c r="D166" s="7" t="s">
        <v>105</v>
      </c>
      <c r="E166" s="8">
        <v>1660443</v>
      </c>
      <c r="F166" s="8">
        <v>54215257</v>
      </c>
      <c r="G166" s="8">
        <v>0</v>
      </c>
      <c r="H166" s="8">
        <v>1936500</v>
      </c>
      <c r="I166" s="8">
        <v>449267411</v>
      </c>
      <c r="J166" s="8">
        <v>250503757</v>
      </c>
      <c r="K166" s="8">
        <v>68105383</v>
      </c>
      <c r="L166" s="8">
        <f t="shared" si="2"/>
        <v>825688751</v>
      </c>
      <c r="M166" s="8">
        <v>-32873462</v>
      </c>
      <c r="N166" s="8">
        <v>0</v>
      </c>
      <c r="O166" s="8">
        <f>SUM(L166:N166)</f>
        <v>792815289</v>
      </c>
      <c r="P166" s="57">
        <f>J166</f>
        <v>250503757</v>
      </c>
      <c r="Q166" s="2"/>
    </row>
    <row r="167" spans="1:17" x14ac:dyDescent="0.25">
      <c r="A167" s="6" t="s">
        <v>178</v>
      </c>
      <c r="B167" s="7" t="s">
        <v>67</v>
      </c>
      <c r="C167" s="7">
        <v>860008645</v>
      </c>
      <c r="D167" s="7" t="s">
        <v>107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50236616</v>
      </c>
      <c r="K167" s="8">
        <v>0</v>
      </c>
      <c r="L167" s="8">
        <f t="shared" si="2"/>
        <v>50236616</v>
      </c>
      <c r="M167" s="8">
        <v>0</v>
      </c>
      <c r="N167" s="8">
        <v>0</v>
      </c>
      <c r="O167" s="8">
        <f>SUM(L167:N167)</f>
        <v>50236616</v>
      </c>
      <c r="P167" s="57">
        <f>J167</f>
        <v>50236616</v>
      </c>
      <c r="Q167" s="2"/>
    </row>
    <row r="168" spans="1:17" x14ac:dyDescent="0.25">
      <c r="A168" s="6" t="s">
        <v>178</v>
      </c>
      <c r="B168" s="7" t="s">
        <v>67</v>
      </c>
      <c r="C168" s="7">
        <v>860011153</v>
      </c>
      <c r="D168" s="7" t="s">
        <v>109</v>
      </c>
      <c r="E168" s="8">
        <v>0</v>
      </c>
      <c r="F168" s="8">
        <v>0</v>
      </c>
      <c r="G168" s="8">
        <v>77567754</v>
      </c>
      <c r="H168" s="8">
        <v>27648654</v>
      </c>
      <c r="I168" s="8">
        <v>78905713</v>
      </c>
      <c r="J168" s="8">
        <v>115585752</v>
      </c>
      <c r="K168" s="8">
        <v>572081844</v>
      </c>
      <c r="L168" s="8">
        <f t="shared" si="2"/>
        <v>871789717</v>
      </c>
      <c r="M168" s="8">
        <v>-4387797</v>
      </c>
      <c r="N168" s="8">
        <v>0</v>
      </c>
      <c r="O168" s="8">
        <f>SUM(L168:N168)</f>
        <v>867401920</v>
      </c>
      <c r="P168" s="57">
        <f>J168</f>
        <v>115585752</v>
      </c>
      <c r="Q168" s="2"/>
    </row>
    <row r="169" spans="1:17" x14ac:dyDescent="0.25">
      <c r="A169" s="6" t="s">
        <v>178</v>
      </c>
      <c r="B169" s="7" t="s">
        <v>67</v>
      </c>
      <c r="C169" s="7">
        <v>860503617</v>
      </c>
      <c r="D169" s="7" t="s">
        <v>181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526966</v>
      </c>
      <c r="L169" s="8">
        <f t="shared" si="2"/>
        <v>526966</v>
      </c>
      <c r="M169" s="8">
        <v>0</v>
      </c>
      <c r="N169" s="8">
        <v>0</v>
      </c>
      <c r="O169" s="8">
        <f>SUM(L169:N169)</f>
        <v>526966</v>
      </c>
      <c r="P169" s="57">
        <f>J169</f>
        <v>0</v>
      </c>
      <c r="Q169" s="2"/>
    </row>
    <row r="170" spans="1:17" x14ac:dyDescent="0.25">
      <c r="A170" s="6" t="s">
        <v>178</v>
      </c>
      <c r="B170" s="7" t="s">
        <v>67</v>
      </c>
      <c r="C170" s="7">
        <v>890903790</v>
      </c>
      <c r="D170" s="7" t="s">
        <v>112</v>
      </c>
      <c r="E170" s="8">
        <v>89946774</v>
      </c>
      <c r="F170" s="8">
        <v>0</v>
      </c>
      <c r="G170" s="8">
        <v>13321471</v>
      </c>
      <c r="H170" s="8">
        <v>25880059</v>
      </c>
      <c r="I170" s="8">
        <v>152882204</v>
      </c>
      <c r="J170" s="8">
        <v>443228347.19999999</v>
      </c>
      <c r="K170" s="8">
        <v>312070010</v>
      </c>
      <c r="L170" s="8">
        <f t="shared" si="2"/>
        <v>1037328865.2</v>
      </c>
      <c r="M170" s="8">
        <v>-1419314</v>
      </c>
      <c r="N170" s="8">
        <v>0</v>
      </c>
      <c r="O170" s="8">
        <f>SUM(L170:N170)</f>
        <v>1035909551.2</v>
      </c>
      <c r="P170" s="57">
        <f>J170</f>
        <v>443228347.19999999</v>
      </c>
      <c r="Q170" s="2"/>
    </row>
    <row r="171" spans="1:17" x14ac:dyDescent="0.25">
      <c r="A171" s="6" t="s">
        <v>178</v>
      </c>
      <c r="B171" s="7" t="s">
        <v>67</v>
      </c>
      <c r="C171" s="7">
        <v>901469580</v>
      </c>
      <c r="D171" s="7" t="s">
        <v>182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565159</v>
      </c>
      <c r="L171" s="8">
        <f t="shared" si="2"/>
        <v>565159</v>
      </c>
      <c r="M171" s="8">
        <v>0</v>
      </c>
      <c r="N171" s="8">
        <v>0</v>
      </c>
      <c r="O171" s="8">
        <f>SUM(L171:N171)</f>
        <v>565159</v>
      </c>
      <c r="P171" s="57">
        <f>J171</f>
        <v>0</v>
      </c>
      <c r="Q171" s="2"/>
    </row>
    <row r="172" spans="1:17" x14ac:dyDescent="0.25">
      <c r="A172" s="6" t="s">
        <v>186</v>
      </c>
      <c r="B172" s="7" t="s">
        <v>67</v>
      </c>
      <c r="C172" s="7">
        <v>800017308</v>
      </c>
      <c r="D172" s="7" t="s">
        <v>187</v>
      </c>
      <c r="E172" s="8">
        <v>311500</v>
      </c>
      <c r="F172" s="8">
        <v>431500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f t="shared" si="2"/>
        <v>743000</v>
      </c>
      <c r="M172" s="8">
        <v>0</v>
      </c>
      <c r="N172" s="8">
        <v>0</v>
      </c>
      <c r="O172" s="8">
        <f>SUM(L172:N172)</f>
        <v>743000</v>
      </c>
      <c r="P172" s="57">
        <f>J172</f>
        <v>0</v>
      </c>
      <c r="Q172" s="2"/>
    </row>
    <row r="173" spans="1:17" x14ac:dyDescent="0.25">
      <c r="A173" s="6" t="s">
        <v>186</v>
      </c>
      <c r="B173" s="7" t="s">
        <v>67</v>
      </c>
      <c r="C173" s="7">
        <v>804011987</v>
      </c>
      <c r="D173" s="7" t="s">
        <v>188</v>
      </c>
      <c r="E173" s="8">
        <v>1361016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f t="shared" si="2"/>
        <v>1361016</v>
      </c>
      <c r="M173" s="8">
        <v>0</v>
      </c>
      <c r="N173" s="8">
        <v>0</v>
      </c>
      <c r="O173" s="8">
        <f>SUM(L173:N173)</f>
        <v>1361016</v>
      </c>
      <c r="P173" s="57">
        <f>J173</f>
        <v>0</v>
      </c>
      <c r="Q173" s="2"/>
    </row>
    <row r="174" spans="1:17" x14ac:dyDescent="0.25">
      <c r="A174" s="6" t="s">
        <v>186</v>
      </c>
      <c r="B174" s="7" t="s">
        <v>67</v>
      </c>
      <c r="C174" s="7">
        <v>860052155</v>
      </c>
      <c r="D174" s="7" t="s">
        <v>189</v>
      </c>
      <c r="E174" s="8">
        <v>0</v>
      </c>
      <c r="F174" s="8">
        <v>0</v>
      </c>
      <c r="G174" s="8">
        <v>0</v>
      </c>
      <c r="H174" s="8">
        <v>177689696</v>
      </c>
      <c r="I174" s="8">
        <v>0</v>
      </c>
      <c r="J174" s="8">
        <v>0</v>
      </c>
      <c r="K174" s="8">
        <v>0</v>
      </c>
      <c r="L174" s="8">
        <f t="shared" si="2"/>
        <v>177689696</v>
      </c>
      <c r="M174" s="8">
        <v>0</v>
      </c>
      <c r="N174" s="8">
        <v>0</v>
      </c>
      <c r="O174" s="8">
        <f>SUM(L174:N174)</f>
        <v>177689696</v>
      </c>
      <c r="P174" s="57">
        <f>J174</f>
        <v>0</v>
      </c>
      <c r="Q174" s="2"/>
    </row>
    <row r="175" spans="1:17" x14ac:dyDescent="0.25">
      <c r="A175" s="6" t="s">
        <v>186</v>
      </c>
      <c r="B175" s="7" t="s">
        <v>67</v>
      </c>
      <c r="C175" s="7">
        <v>890399010</v>
      </c>
      <c r="D175" s="7" t="s">
        <v>190</v>
      </c>
      <c r="E175" s="8">
        <v>0</v>
      </c>
      <c r="F175" s="8">
        <v>0</v>
      </c>
      <c r="G175" s="8">
        <v>0</v>
      </c>
      <c r="H175" s="8">
        <v>96579121</v>
      </c>
      <c r="I175" s="8">
        <v>0</v>
      </c>
      <c r="J175" s="8">
        <v>0</v>
      </c>
      <c r="K175" s="8">
        <v>0</v>
      </c>
      <c r="L175" s="8">
        <f t="shared" ref="L175:L238" si="3">SUM(E175:K175)</f>
        <v>96579121</v>
      </c>
      <c r="M175" s="8">
        <v>0</v>
      </c>
      <c r="N175" s="8">
        <v>0</v>
      </c>
      <c r="O175" s="8">
        <f>SUM(L175:N175)</f>
        <v>96579121</v>
      </c>
      <c r="P175" s="57">
        <f>J175</f>
        <v>0</v>
      </c>
      <c r="Q175" s="2"/>
    </row>
    <row r="176" spans="1:17" x14ac:dyDescent="0.25">
      <c r="A176" s="6" t="s">
        <v>186</v>
      </c>
      <c r="B176" s="7" t="s">
        <v>67</v>
      </c>
      <c r="C176" s="7">
        <v>899999063</v>
      </c>
      <c r="D176" s="7" t="s">
        <v>121</v>
      </c>
      <c r="E176" s="8">
        <v>701400</v>
      </c>
      <c r="F176" s="8">
        <v>93500</v>
      </c>
      <c r="G176" s="8">
        <v>0</v>
      </c>
      <c r="H176" s="8">
        <v>566981</v>
      </c>
      <c r="I176" s="8">
        <v>828327</v>
      </c>
      <c r="J176" s="8">
        <v>0</v>
      </c>
      <c r="K176" s="8">
        <v>0</v>
      </c>
      <c r="L176" s="8">
        <f t="shared" si="3"/>
        <v>2190208</v>
      </c>
      <c r="M176" s="8">
        <v>0</v>
      </c>
      <c r="N176" s="8">
        <v>0</v>
      </c>
      <c r="O176" s="8">
        <f>SUM(L176:N176)</f>
        <v>2190208</v>
      </c>
      <c r="P176" s="57">
        <f>J176</f>
        <v>0</v>
      </c>
      <c r="Q176" s="2"/>
    </row>
    <row r="177" spans="1:17" x14ac:dyDescent="0.25">
      <c r="A177" s="6" t="s">
        <v>186</v>
      </c>
      <c r="B177" s="7" t="s">
        <v>67</v>
      </c>
      <c r="C177" s="7">
        <v>900632505</v>
      </c>
      <c r="D177" s="7" t="s">
        <v>191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299000</v>
      </c>
      <c r="K177" s="8">
        <v>0</v>
      </c>
      <c r="L177" s="8">
        <f t="shared" si="3"/>
        <v>299000</v>
      </c>
      <c r="M177" s="8">
        <v>0</v>
      </c>
      <c r="N177" s="8">
        <v>0</v>
      </c>
      <c r="O177" s="8">
        <f>SUM(L177:N177)</f>
        <v>299000</v>
      </c>
      <c r="P177" s="57">
        <f>J177</f>
        <v>299000</v>
      </c>
      <c r="Q177" s="2"/>
    </row>
    <row r="178" spans="1:17" x14ac:dyDescent="0.25">
      <c r="A178" s="6" t="s">
        <v>186</v>
      </c>
      <c r="B178" s="7" t="s">
        <v>67</v>
      </c>
      <c r="C178" s="7">
        <v>900978341</v>
      </c>
      <c r="D178" s="7" t="s">
        <v>192</v>
      </c>
      <c r="E178" s="8">
        <v>554684</v>
      </c>
      <c r="F178" s="8">
        <v>554684</v>
      </c>
      <c r="G178" s="8">
        <v>323508198</v>
      </c>
      <c r="H178" s="8">
        <v>0</v>
      </c>
      <c r="I178" s="8">
        <v>178144814</v>
      </c>
      <c r="J178" s="8">
        <v>0</v>
      </c>
      <c r="K178" s="8">
        <v>0</v>
      </c>
      <c r="L178" s="8">
        <f t="shared" si="3"/>
        <v>502762380</v>
      </c>
      <c r="M178" s="8">
        <v>0</v>
      </c>
      <c r="N178" s="8">
        <v>0</v>
      </c>
      <c r="O178" s="8">
        <f>SUM(L178:N178)</f>
        <v>502762380</v>
      </c>
      <c r="P178" s="57">
        <f>J178</f>
        <v>0</v>
      </c>
      <c r="Q178" s="2"/>
    </row>
    <row r="179" spans="1:17" x14ac:dyDescent="0.25">
      <c r="A179" s="6" t="s">
        <v>186</v>
      </c>
      <c r="B179" s="7" t="s">
        <v>67</v>
      </c>
      <c r="C179" s="7">
        <v>901508361</v>
      </c>
      <c r="D179" s="7" t="s">
        <v>193</v>
      </c>
      <c r="E179" s="8">
        <v>42680939</v>
      </c>
      <c r="F179" s="8">
        <v>18400000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f t="shared" si="3"/>
        <v>61080939</v>
      </c>
      <c r="M179" s="8">
        <v>0</v>
      </c>
      <c r="N179" s="8">
        <v>0</v>
      </c>
      <c r="O179" s="8">
        <f>SUM(L179:N179)</f>
        <v>61080939</v>
      </c>
      <c r="P179" s="57">
        <f>J179</f>
        <v>0</v>
      </c>
      <c r="Q179" s="2"/>
    </row>
    <row r="180" spans="1:17" x14ac:dyDescent="0.25">
      <c r="A180" s="6" t="s">
        <v>212</v>
      </c>
      <c r="B180" s="7" t="s">
        <v>67</v>
      </c>
      <c r="C180" s="7">
        <v>800084089</v>
      </c>
      <c r="D180" s="7" t="s">
        <v>213</v>
      </c>
      <c r="E180" s="8">
        <v>355100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f t="shared" si="3"/>
        <v>355100</v>
      </c>
      <c r="M180" s="8">
        <v>0</v>
      </c>
      <c r="N180" s="8">
        <v>0</v>
      </c>
      <c r="O180" s="8">
        <f>SUM(L180:N180)</f>
        <v>355100</v>
      </c>
      <c r="P180" s="57">
        <f>J180</f>
        <v>0</v>
      </c>
      <c r="Q180" s="2"/>
    </row>
    <row r="181" spans="1:17" x14ac:dyDescent="0.25">
      <c r="A181" s="6" t="s">
        <v>212</v>
      </c>
      <c r="B181" s="7" t="s">
        <v>67</v>
      </c>
      <c r="C181" s="7">
        <v>830015970</v>
      </c>
      <c r="D181" s="7" t="s">
        <v>214</v>
      </c>
      <c r="E181" s="8">
        <v>0</v>
      </c>
      <c r="F181" s="8">
        <v>0</v>
      </c>
      <c r="G181" s="8">
        <v>0</v>
      </c>
      <c r="H181" s="8">
        <v>44272820</v>
      </c>
      <c r="I181" s="8">
        <v>0</v>
      </c>
      <c r="J181" s="8">
        <v>0</v>
      </c>
      <c r="K181" s="8">
        <v>0</v>
      </c>
      <c r="L181" s="8">
        <f t="shared" si="3"/>
        <v>44272820</v>
      </c>
      <c r="M181" s="8">
        <v>0</v>
      </c>
      <c r="N181" s="8">
        <v>0</v>
      </c>
      <c r="O181" s="8">
        <f>SUM(L181:N181)</f>
        <v>44272820</v>
      </c>
      <c r="P181" s="57">
        <f>J181</f>
        <v>0</v>
      </c>
      <c r="Q181" s="2"/>
    </row>
    <row r="182" spans="1:17" x14ac:dyDescent="0.25">
      <c r="A182" s="6" t="s">
        <v>212</v>
      </c>
      <c r="B182" s="7" t="s">
        <v>67</v>
      </c>
      <c r="C182" s="7">
        <v>830086767</v>
      </c>
      <c r="D182" s="7" t="s">
        <v>215</v>
      </c>
      <c r="E182" s="8">
        <v>0</v>
      </c>
      <c r="F182" s="8">
        <v>0</v>
      </c>
      <c r="G182" s="8">
        <v>0</v>
      </c>
      <c r="H182" s="8">
        <v>0</v>
      </c>
      <c r="I182" s="8">
        <v>821333</v>
      </c>
      <c r="J182" s="8">
        <v>0</v>
      </c>
      <c r="K182" s="8">
        <v>0</v>
      </c>
      <c r="L182" s="8">
        <f t="shared" si="3"/>
        <v>821333</v>
      </c>
      <c r="M182" s="8">
        <v>0</v>
      </c>
      <c r="N182" s="8">
        <v>0</v>
      </c>
      <c r="O182" s="8">
        <f>SUM(L182:N182)</f>
        <v>821333</v>
      </c>
      <c r="P182" s="57">
        <f>J182</f>
        <v>0</v>
      </c>
      <c r="Q182" s="2"/>
    </row>
    <row r="183" spans="1:17" x14ac:dyDescent="0.25">
      <c r="A183" s="6" t="s">
        <v>212</v>
      </c>
      <c r="B183" s="7" t="s">
        <v>67</v>
      </c>
      <c r="C183" s="7">
        <v>860007386</v>
      </c>
      <c r="D183" s="7" t="s">
        <v>216</v>
      </c>
      <c r="E183" s="8">
        <v>217126071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f t="shared" si="3"/>
        <v>217126071</v>
      </c>
      <c r="M183" s="8">
        <v>0</v>
      </c>
      <c r="N183" s="8">
        <v>0</v>
      </c>
      <c r="O183" s="8">
        <f>SUM(L183:N183)</f>
        <v>217126071</v>
      </c>
      <c r="P183" s="57">
        <f>J183</f>
        <v>0</v>
      </c>
      <c r="Q183" s="2"/>
    </row>
    <row r="184" spans="1:17" x14ac:dyDescent="0.25">
      <c r="A184" s="6" t="s">
        <v>212</v>
      </c>
      <c r="B184" s="7" t="s">
        <v>67</v>
      </c>
      <c r="C184" s="7">
        <v>860035992</v>
      </c>
      <c r="D184" s="7" t="s">
        <v>88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2531900</v>
      </c>
      <c r="K184" s="8">
        <v>0</v>
      </c>
      <c r="L184" s="8">
        <f t="shared" si="3"/>
        <v>2531900</v>
      </c>
      <c r="M184" s="8">
        <v>0</v>
      </c>
      <c r="N184" s="8">
        <v>0</v>
      </c>
      <c r="O184" s="8">
        <f>SUM(L184:N184)</f>
        <v>2531900</v>
      </c>
      <c r="P184" s="57">
        <f>J184</f>
        <v>2531900</v>
      </c>
      <c r="Q184" s="2"/>
    </row>
    <row r="185" spans="1:17" x14ac:dyDescent="0.25">
      <c r="A185" s="6" t="s">
        <v>212</v>
      </c>
      <c r="B185" s="7" t="s">
        <v>67</v>
      </c>
      <c r="C185" s="7">
        <v>860038374</v>
      </c>
      <c r="D185" s="7" t="s">
        <v>90</v>
      </c>
      <c r="E185" s="8">
        <v>227661539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f t="shared" si="3"/>
        <v>227661539</v>
      </c>
      <c r="M185" s="8">
        <v>0</v>
      </c>
      <c r="N185" s="8">
        <v>0</v>
      </c>
      <c r="O185" s="8">
        <f>SUM(L185:N185)</f>
        <v>227661539</v>
      </c>
      <c r="P185" s="57">
        <f>J185</f>
        <v>0</v>
      </c>
      <c r="Q185" s="2"/>
    </row>
    <row r="186" spans="1:17" x14ac:dyDescent="0.25">
      <c r="A186" s="6" t="s">
        <v>212</v>
      </c>
      <c r="B186" s="7" t="s">
        <v>67</v>
      </c>
      <c r="C186" s="7">
        <v>860051853</v>
      </c>
      <c r="D186" s="7" t="s">
        <v>217</v>
      </c>
      <c r="E186" s="8">
        <v>0</v>
      </c>
      <c r="F186" s="8">
        <v>64362099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f t="shared" si="3"/>
        <v>64362099</v>
      </c>
      <c r="M186" s="8">
        <v>-44182063</v>
      </c>
      <c r="N186" s="8">
        <v>0</v>
      </c>
      <c r="O186" s="8">
        <f>SUM(L186:N186)</f>
        <v>20180036</v>
      </c>
      <c r="P186" s="57">
        <f>J186</f>
        <v>0</v>
      </c>
      <c r="Q186" s="2"/>
    </row>
    <row r="187" spans="1:17" x14ac:dyDescent="0.25">
      <c r="A187" s="6" t="s">
        <v>212</v>
      </c>
      <c r="B187" s="7" t="s">
        <v>67</v>
      </c>
      <c r="C187" s="7">
        <v>860056070</v>
      </c>
      <c r="D187" s="7" t="s">
        <v>218</v>
      </c>
      <c r="E187" s="8">
        <v>200918000</v>
      </c>
      <c r="F187" s="8">
        <v>0</v>
      </c>
      <c r="G187" s="8">
        <v>0</v>
      </c>
      <c r="H187" s="8">
        <v>214542873</v>
      </c>
      <c r="I187" s="8">
        <v>164607885</v>
      </c>
      <c r="J187" s="8">
        <v>45965447</v>
      </c>
      <c r="K187" s="8">
        <v>0</v>
      </c>
      <c r="L187" s="8">
        <f t="shared" si="3"/>
        <v>626034205</v>
      </c>
      <c r="M187" s="8">
        <v>-45965447</v>
      </c>
      <c r="N187" s="8">
        <v>0</v>
      </c>
      <c r="O187" s="8">
        <f>SUM(L187:N187)</f>
        <v>580068758</v>
      </c>
      <c r="P187" s="57">
        <f>J187</f>
        <v>45965447</v>
      </c>
      <c r="Q187" s="2"/>
    </row>
    <row r="188" spans="1:17" x14ac:dyDescent="0.25">
      <c r="A188" s="6" t="s">
        <v>212</v>
      </c>
      <c r="B188" s="7" t="s">
        <v>67</v>
      </c>
      <c r="C188" s="7">
        <v>860066789</v>
      </c>
      <c r="D188" s="7" t="s">
        <v>219</v>
      </c>
      <c r="E188" s="8">
        <v>0</v>
      </c>
      <c r="F188" s="8">
        <v>0</v>
      </c>
      <c r="G188" s="8">
        <v>0</v>
      </c>
      <c r="H188" s="8">
        <v>176940782.96000001</v>
      </c>
      <c r="I188" s="8">
        <v>0</v>
      </c>
      <c r="J188" s="8">
        <v>0</v>
      </c>
      <c r="K188" s="8">
        <v>0</v>
      </c>
      <c r="L188" s="8">
        <f t="shared" si="3"/>
        <v>176940782.96000001</v>
      </c>
      <c r="M188" s="8">
        <v>0</v>
      </c>
      <c r="N188" s="8">
        <v>0</v>
      </c>
      <c r="O188" s="8">
        <f>SUM(L188:N188)</f>
        <v>176940782.96000001</v>
      </c>
      <c r="P188" s="57">
        <f>J188</f>
        <v>0</v>
      </c>
      <c r="Q188" s="2"/>
    </row>
    <row r="189" spans="1:17" x14ac:dyDescent="0.25">
      <c r="A189" s="6" t="s">
        <v>212</v>
      </c>
      <c r="B189" s="7" t="s">
        <v>67</v>
      </c>
      <c r="C189" s="7">
        <v>860075558</v>
      </c>
      <c r="D189" s="7" t="s">
        <v>220</v>
      </c>
      <c r="E189" s="8">
        <v>0</v>
      </c>
      <c r="F189" s="8">
        <v>0</v>
      </c>
      <c r="G189" s="8">
        <v>275021513</v>
      </c>
      <c r="H189" s="8">
        <v>0</v>
      </c>
      <c r="I189" s="8">
        <v>0</v>
      </c>
      <c r="J189" s="8">
        <v>0</v>
      </c>
      <c r="K189" s="8">
        <v>0</v>
      </c>
      <c r="L189" s="8">
        <f t="shared" si="3"/>
        <v>275021513</v>
      </c>
      <c r="M189" s="8">
        <v>0</v>
      </c>
      <c r="N189" s="8">
        <v>0</v>
      </c>
      <c r="O189" s="8">
        <f>SUM(L189:N189)</f>
        <v>275021513</v>
      </c>
      <c r="P189" s="57">
        <f>J189</f>
        <v>0</v>
      </c>
      <c r="Q189" s="2"/>
    </row>
    <row r="190" spans="1:17" x14ac:dyDescent="0.25">
      <c r="A190" s="6" t="s">
        <v>212</v>
      </c>
      <c r="B190" s="7" t="s">
        <v>67</v>
      </c>
      <c r="C190" s="7">
        <v>860403721</v>
      </c>
      <c r="D190" s="7" t="s">
        <v>221</v>
      </c>
      <c r="E190" s="8">
        <v>219097022</v>
      </c>
      <c r="F190" s="8">
        <v>0</v>
      </c>
      <c r="G190" s="8">
        <v>60405513</v>
      </c>
      <c r="H190" s="8">
        <v>0</v>
      </c>
      <c r="I190" s="8">
        <v>0</v>
      </c>
      <c r="J190" s="8">
        <v>439085.04</v>
      </c>
      <c r="K190" s="8">
        <v>0</v>
      </c>
      <c r="L190" s="8">
        <f t="shared" si="3"/>
        <v>279941620.04000002</v>
      </c>
      <c r="M190" s="8">
        <v>0</v>
      </c>
      <c r="N190" s="8">
        <v>0</v>
      </c>
      <c r="O190" s="8">
        <f>SUM(L190:N190)</f>
        <v>279941620.04000002</v>
      </c>
      <c r="P190" s="57">
        <f>J190</f>
        <v>439085.04</v>
      </c>
      <c r="Q190" s="2"/>
    </row>
    <row r="191" spans="1:17" x14ac:dyDescent="0.25">
      <c r="A191" s="6" t="s">
        <v>212</v>
      </c>
      <c r="B191" s="7" t="s">
        <v>67</v>
      </c>
      <c r="C191" s="7">
        <v>860503837</v>
      </c>
      <c r="D191" s="7" t="s">
        <v>222</v>
      </c>
      <c r="E191" s="8">
        <v>14005306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f t="shared" si="3"/>
        <v>14005306</v>
      </c>
      <c r="M191" s="8">
        <v>0</v>
      </c>
      <c r="N191" s="8">
        <v>0</v>
      </c>
      <c r="O191" s="8">
        <f>SUM(L191:N191)</f>
        <v>14005306</v>
      </c>
      <c r="P191" s="57">
        <f>J191</f>
        <v>0</v>
      </c>
      <c r="Q191" s="2"/>
    </row>
    <row r="192" spans="1:17" x14ac:dyDescent="0.25">
      <c r="A192" s="6" t="s">
        <v>212</v>
      </c>
      <c r="B192" s="7" t="s">
        <v>67</v>
      </c>
      <c r="C192" s="7">
        <v>860517647</v>
      </c>
      <c r="D192" s="7" t="s">
        <v>223</v>
      </c>
      <c r="E192" s="8">
        <v>0</v>
      </c>
      <c r="F192" s="8">
        <v>117071839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f t="shared" si="3"/>
        <v>117071839</v>
      </c>
      <c r="M192" s="8">
        <v>0</v>
      </c>
      <c r="N192" s="8">
        <v>0</v>
      </c>
      <c r="O192" s="8">
        <f>SUM(L192:N192)</f>
        <v>117071839</v>
      </c>
      <c r="P192" s="57">
        <f>J192</f>
        <v>0</v>
      </c>
      <c r="Q192" s="2"/>
    </row>
    <row r="193" spans="1:17" x14ac:dyDescent="0.25">
      <c r="A193" s="6" t="s">
        <v>212</v>
      </c>
      <c r="B193" s="7" t="s">
        <v>67</v>
      </c>
      <c r="C193" s="7">
        <v>890307400</v>
      </c>
      <c r="D193" s="7" t="s">
        <v>224</v>
      </c>
      <c r="E193" s="8">
        <v>0</v>
      </c>
      <c r="F193" s="8">
        <v>0</v>
      </c>
      <c r="G193" s="8">
        <v>21022080</v>
      </c>
      <c r="H193" s="8">
        <v>0</v>
      </c>
      <c r="I193" s="8">
        <v>0</v>
      </c>
      <c r="J193" s="8">
        <v>0</v>
      </c>
      <c r="K193" s="8">
        <v>0</v>
      </c>
      <c r="L193" s="8">
        <f t="shared" si="3"/>
        <v>21022080</v>
      </c>
      <c r="M193" s="8">
        <v>0</v>
      </c>
      <c r="N193" s="8">
        <v>0</v>
      </c>
      <c r="O193" s="8">
        <f>SUM(L193:N193)</f>
        <v>21022080</v>
      </c>
      <c r="P193" s="57">
        <f>J193</f>
        <v>0</v>
      </c>
      <c r="Q193" s="2"/>
    </row>
    <row r="194" spans="1:17" x14ac:dyDescent="0.25">
      <c r="A194" s="6" t="s">
        <v>212</v>
      </c>
      <c r="B194" s="7" t="s">
        <v>67</v>
      </c>
      <c r="C194" s="7">
        <v>891000692</v>
      </c>
      <c r="D194" s="7" t="s">
        <v>225</v>
      </c>
      <c r="E194" s="8">
        <v>0</v>
      </c>
      <c r="F194" s="8">
        <v>0</v>
      </c>
      <c r="G194" s="8">
        <v>0</v>
      </c>
      <c r="H194" s="8">
        <v>0</v>
      </c>
      <c r="I194" s="8">
        <v>192236</v>
      </c>
      <c r="J194" s="8">
        <v>0</v>
      </c>
      <c r="K194" s="8">
        <v>0</v>
      </c>
      <c r="L194" s="8">
        <f t="shared" si="3"/>
        <v>192236</v>
      </c>
      <c r="M194" s="8">
        <v>0</v>
      </c>
      <c r="N194" s="8">
        <v>0</v>
      </c>
      <c r="O194" s="8">
        <f>SUM(L194:N194)</f>
        <v>192236</v>
      </c>
      <c r="P194" s="57">
        <f>J194</f>
        <v>0</v>
      </c>
      <c r="Q194" s="2"/>
    </row>
    <row r="195" spans="1:17" x14ac:dyDescent="0.25">
      <c r="A195" s="6" t="s">
        <v>212</v>
      </c>
      <c r="B195" s="7" t="s">
        <v>67</v>
      </c>
      <c r="C195" s="7">
        <v>899999063</v>
      </c>
      <c r="D195" s="7" t="s">
        <v>121</v>
      </c>
      <c r="E195" s="8">
        <v>0</v>
      </c>
      <c r="F195" s="8">
        <v>3652062</v>
      </c>
      <c r="G195" s="8">
        <v>18269805</v>
      </c>
      <c r="H195" s="8">
        <v>1133804</v>
      </c>
      <c r="I195" s="8">
        <v>4433692</v>
      </c>
      <c r="J195" s="8">
        <v>0</v>
      </c>
      <c r="K195" s="8">
        <v>0</v>
      </c>
      <c r="L195" s="8">
        <f t="shared" si="3"/>
        <v>27489363</v>
      </c>
      <c r="M195" s="8">
        <v>0</v>
      </c>
      <c r="N195" s="8">
        <v>0</v>
      </c>
      <c r="O195" s="8">
        <f>SUM(L195:N195)</f>
        <v>27489363</v>
      </c>
      <c r="P195" s="57">
        <f>J195</f>
        <v>0</v>
      </c>
      <c r="Q195" s="2"/>
    </row>
    <row r="196" spans="1:17" x14ac:dyDescent="0.25">
      <c r="A196" s="6" t="s">
        <v>212</v>
      </c>
      <c r="B196" s="7" t="s">
        <v>67</v>
      </c>
      <c r="C196" s="7">
        <v>900097103</v>
      </c>
      <c r="D196" s="7" t="s">
        <v>226</v>
      </c>
      <c r="E196" s="8">
        <v>13505100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f t="shared" si="3"/>
        <v>13505100</v>
      </c>
      <c r="M196" s="8">
        <v>0</v>
      </c>
      <c r="N196" s="8">
        <v>0</v>
      </c>
      <c r="O196" s="8">
        <f>SUM(L196:N196)</f>
        <v>13505100</v>
      </c>
      <c r="P196" s="57">
        <f>J196</f>
        <v>0</v>
      </c>
      <c r="Q196" s="2"/>
    </row>
    <row r="197" spans="1:17" x14ac:dyDescent="0.25">
      <c r="A197" s="6" t="s">
        <v>132</v>
      </c>
      <c r="B197" s="7" t="s">
        <v>133</v>
      </c>
      <c r="C197" s="7">
        <v>830008686</v>
      </c>
      <c r="D197" s="7" t="s">
        <v>134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8860221</v>
      </c>
      <c r="K197" s="8">
        <v>0</v>
      </c>
      <c r="L197" s="8">
        <f t="shared" si="3"/>
        <v>8860221</v>
      </c>
      <c r="M197" s="8">
        <v>0</v>
      </c>
      <c r="N197" s="8">
        <v>0</v>
      </c>
      <c r="O197" s="8">
        <f>SUM(L197:N197)</f>
        <v>8860221</v>
      </c>
      <c r="P197" s="57">
        <f>J197</f>
        <v>8860221</v>
      </c>
      <c r="Q197" s="2"/>
    </row>
    <row r="198" spans="1:17" x14ac:dyDescent="0.25">
      <c r="A198" s="6" t="s">
        <v>132</v>
      </c>
      <c r="B198" s="7" t="s">
        <v>133</v>
      </c>
      <c r="C198" s="7">
        <v>860002180</v>
      </c>
      <c r="D198" s="7" t="s">
        <v>135</v>
      </c>
      <c r="E198" s="8">
        <v>18047788</v>
      </c>
      <c r="F198" s="8">
        <v>0</v>
      </c>
      <c r="G198" s="8">
        <v>0</v>
      </c>
      <c r="H198" s="8">
        <v>18174769</v>
      </c>
      <c r="I198" s="8">
        <v>87512381</v>
      </c>
      <c r="J198" s="8">
        <v>252012825.99000001</v>
      </c>
      <c r="K198" s="8">
        <v>105140362</v>
      </c>
      <c r="L198" s="8">
        <f t="shared" si="3"/>
        <v>480888125.99000001</v>
      </c>
      <c r="M198" s="8">
        <v>0</v>
      </c>
      <c r="N198" s="8">
        <v>0</v>
      </c>
      <c r="O198" s="8">
        <f>SUM(L198:N198)</f>
        <v>480888125.99000001</v>
      </c>
      <c r="P198" s="57">
        <f>J198</f>
        <v>252012825.99000001</v>
      </c>
      <c r="Q198" s="2"/>
    </row>
    <row r="199" spans="1:17" x14ac:dyDescent="0.25">
      <c r="A199" s="6" t="s">
        <v>132</v>
      </c>
      <c r="B199" s="7" t="s">
        <v>133</v>
      </c>
      <c r="C199" s="7">
        <v>860002184</v>
      </c>
      <c r="D199" s="7" t="s">
        <v>136</v>
      </c>
      <c r="E199" s="8">
        <v>0</v>
      </c>
      <c r="F199" s="8">
        <v>55315192</v>
      </c>
      <c r="G199" s="8">
        <v>0</v>
      </c>
      <c r="H199" s="8">
        <v>9625771</v>
      </c>
      <c r="I199" s="8">
        <v>10598926</v>
      </c>
      <c r="J199" s="8">
        <v>329645130</v>
      </c>
      <c r="K199" s="8">
        <v>55638777</v>
      </c>
      <c r="L199" s="8">
        <f t="shared" si="3"/>
        <v>460823796</v>
      </c>
      <c r="M199" s="8">
        <v>-7040009</v>
      </c>
      <c r="N199" s="8">
        <v>0</v>
      </c>
      <c r="O199" s="8">
        <f>SUM(L199:N199)</f>
        <v>453783787</v>
      </c>
      <c r="P199" s="57">
        <f>J199</f>
        <v>329645130</v>
      </c>
      <c r="Q199" s="2"/>
    </row>
    <row r="200" spans="1:17" x14ac:dyDescent="0.25">
      <c r="A200" s="6" t="s">
        <v>132</v>
      </c>
      <c r="B200" s="7" t="s">
        <v>133</v>
      </c>
      <c r="C200" s="7">
        <v>860002400</v>
      </c>
      <c r="D200" s="7" t="s">
        <v>137</v>
      </c>
      <c r="E200" s="8">
        <v>161270492</v>
      </c>
      <c r="F200" s="8">
        <v>0</v>
      </c>
      <c r="G200" s="8">
        <v>53865033</v>
      </c>
      <c r="H200" s="8">
        <v>102614999.75999999</v>
      </c>
      <c r="I200" s="8">
        <v>187561857</v>
      </c>
      <c r="J200" s="8">
        <v>784443645.88000011</v>
      </c>
      <c r="K200" s="8">
        <v>99641528</v>
      </c>
      <c r="L200" s="8">
        <f t="shared" si="3"/>
        <v>1389397555.6400001</v>
      </c>
      <c r="M200" s="8">
        <v>-9016940</v>
      </c>
      <c r="N200" s="8">
        <v>0</v>
      </c>
      <c r="O200" s="8">
        <f>SUM(L200:N200)</f>
        <v>1380380615.6400001</v>
      </c>
      <c r="P200" s="57">
        <f>J200</f>
        <v>784443645.88000011</v>
      </c>
      <c r="Q200" s="2"/>
    </row>
    <row r="201" spans="1:17" x14ac:dyDescent="0.25">
      <c r="A201" s="6" t="s">
        <v>132</v>
      </c>
      <c r="B201" s="7" t="s">
        <v>133</v>
      </c>
      <c r="C201" s="7">
        <v>860009578</v>
      </c>
      <c r="D201" s="7" t="s">
        <v>138</v>
      </c>
      <c r="E201" s="8">
        <v>82224514</v>
      </c>
      <c r="F201" s="8">
        <v>0</v>
      </c>
      <c r="G201" s="8">
        <v>24249918</v>
      </c>
      <c r="H201" s="8">
        <v>95831778</v>
      </c>
      <c r="I201" s="8">
        <v>36912976</v>
      </c>
      <c r="J201" s="8">
        <v>164509888</v>
      </c>
      <c r="K201" s="8">
        <v>77005789</v>
      </c>
      <c r="L201" s="8">
        <f t="shared" si="3"/>
        <v>480734863</v>
      </c>
      <c r="M201" s="8">
        <v>-4036556</v>
      </c>
      <c r="N201" s="8">
        <v>0</v>
      </c>
      <c r="O201" s="8">
        <f>SUM(L201:N201)</f>
        <v>476698307</v>
      </c>
      <c r="P201" s="57">
        <f>J201</f>
        <v>164509888</v>
      </c>
      <c r="Q201" s="2"/>
    </row>
    <row r="202" spans="1:17" x14ac:dyDescent="0.25">
      <c r="A202" s="6" t="s">
        <v>132</v>
      </c>
      <c r="B202" s="7" t="s">
        <v>133</v>
      </c>
      <c r="C202" s="7">
        <v>860028415</v>
      </c>
      <c r="D202" s="7" t="s">
        <v>139</v>
      </c>
      <c r="E202" s="8">
        <v>0</v>
      </c>
      <c r="F202" s="8">
        <v>0</v>
      </c>
      <c r="G202" s="8">
        <v>0</v>
      </c>
      <c r="H202" s="8">
        <v>0</v>
      </c>
      <c r="I202" s="8">
        <v>1962073</v>
      </c>
      <c r="J202" s="8">
        <v>0</v>
      </c>
      <c r="K202" s="8">
        <v>15023448</v>
      </c>
      <c r="L202" s="8">
        <f t="shared" si="3"/>
        <v>16985521</v>
      </c>
      <c r="M202" s="8">
        <v>0</v>
      </c>
      <c r="N202" s="8">
        <v>0</v>
      </c>
      <c r="O202" s="8">
        <f>SUM(L202:N202)</f>
        <v>16985521</v>
      </c>
      <c r="P202" s="57">
        <f>J202</f>
        <v>0</v>
      </c>
      <c r="Q202" s="2"/>
    </row>
    <row r="203" spans="1:17" x14ac:dyDescent="0.25">
      <c r="A203" s="6" t="s">
        <v>132</v>
      </c>
      <c r="B203" s="7" t="s">
        <v>133</v>
      </c>
      <c r="C203" s="7">
        <v>860037013</v>
      </c>
      <c r="D203" s="7" t="s">
        <v>140</v>
      </c>
      <c r="E203" s="8">
        <v>298400</v>
      </c>
      <c r="F203" s="8">
        <v>169598634</v>
      </c>
      <c r="G203" s="8">
        <v>54980855</v>
      </c>
      <c r="H203" s="8">
        <v>391294962</v>
      </c>
      <c r="I203" s="8">
        <v>395404102</v>
      </c>
      <c r="J203" s="8">
        <v>1622266056.7</v>
      </c>
      <c r="K203" s="8">
        <v>448888997</v>
      </c>
      <c r="L203" s="8">
        <f t="shared" si="3"/>
        <v>3082732006.6999998</v>
      </c>
      <c r="M203" s="8">
        <v>-4944926</v>
      </c>
      <c r="N203" s="8">
        <v>0</v>
      </c>
      <c r="O203" s="8">
        <f>SUM(L203:N203)</f>
        <v>3077787080.6999998</v>
      </c>
      <c r="P203" s="57">
        <f>J203</f>
        <v>1622266056.7</v>
      </c>
      <c r="Q203" s="2"/>
    </row>
    <row r="204" spans="1:17" x14ac:dyDescent="0.25">
      <c r="A204" s="6" t="s">
        <v>132</v>
      </c>
      <c r="B204" s="7" t="s">
        <v>133</v>
      </c>
      <c r="C204" s="7">
        <v>860039988</v>
      </c>
      <c r="D204" s="7" t="s">
        <v>141</v>
      </c>
      <c r="E204" s="8">
        <v>0</v>
      </c>
      <c r="F204" s="8">
        <v>0</v>
      </c>
      <c r="G204" s="8">
        <v>0</v>
      </c>
      <c r="H204" s="8">
        <v>0</v>
      </c>
      <c r="I204" s="8">
        <v>9023591</v>
      </c>
      <c r="J204" s="8">
        <v>144990888</v>
      </c>
      <c r="K204" s="8">
        <v>1312847</v>
      </c>
      <c r="L204" s="8">
        <f t="shared" si="3"/>
        <v>155327326</v>
      </c>
      <c r="M204" s="8">
        <v>0</v>
      </c>
      <c r="N204" s="8">
        <v>0</v>
      </c>
      <c r="O204" s="8">
        <f>SUM(L204:N204)</f>
        <v>155327326</v>
      </c>
      <c r="P204" s="57">
        <f>J204</f>
        <v>144990888</v>
      </c>
      <c r="Q204" s="2"/>
    </row>
    <row r="205" spans="1:17" x14ac:dyDescent="0.25">
      <c r="A205" s="6" t="s">
        <v>132</v>
      </c>
      <c r="B205" s="7" t="s">
        <v>133</v>
      </c>
      <c r="C205" s="7">
        <v>860524654</v>
      </c>
      <c r="D205" s="7" t="s">
        <v>110</v>
      </c>
      <c r="E205" s="8">
        <v>1022881</v>
      </c>
      <c r="F205" s="8">
        <v>0</v>
      </c>
      <c r="G205" s="8">
        <v>0</v>
      </c>
      <c r="H205" s="8">
        <v>3519419</v>
      </c>
      <c r="I205" s="8">
        <v>18527865</v>
      </c>
      <c r="J205" s="8">
        <v>9477493</v>
      </c>
      <c r="K205" s="8">
        <v>4796434</v>
      </c>
      <c r="L205" s="8">
        <f t="shared" si="3"/>
        <v>37344092</v>
      </c>
      <c r="M205" s="8">
        <v>-3592680</v>
      </c>
      <c r="N205" s="8">
        <v>0</v>
      </c>
      <c r="O205" s="8">
        <f>SUM(L205:N205)</f>
        <v>33751412</v>
      </c>
      <c r="P205" s="57">
        <f>J205</f>
        <v>9477493</v>
      </c>
      <c r="Q205" s="2"/>
    </row>
    <row r="206" spans="1:17" x14ac:dyDescent="0.25">
      <c r="A206" s="6" t="s">
        <v>132</v>
      </c>
      <c r="B206" s="7" t="s">
        <v>133</v>
      </c>
      <c r="C206" s="7">
        <v>890903407</v>
      </c>
      <c r="D206" s="7" t="s">
        <v>142</v>
      </c>
      <c r="E206" s="8">
        <v>5751088</v>
      </c>
      <c r="F206" s="8">
        <v>0</v>
      </c>
      <c r="G206" s="8">
        <v>0</v>
      </c>
      <c r="H206" s="8">
        <v>14112381</v>
      </c>
      <c r="I206" s="8">
        <v>103839555</v>
      </c>
      <c r="J206" s="8">
        <v>244675106</v>
      </c>
      <c r="K206" s="8">
        <v>42892621</v>
      </c>
      <c r="L206" s="8">
        <f t="shared" si="3"/>
        <v>411270751</v>
      </c>
      <c r="M206" s="8">
        <v>-627380</v>
      </c>
      <c r="N206" s="8">
        <v>0</v>
      </c>
      <c r="O206" s="8">
        <f>SUM(L206:N206)</f>
        <v>410643371</v>
      </c>
      <c r="P206" s="57">
        <f>J206</f>
        <v>244675106</v>
      </c>
      <c r="Q206" s="2"/>
    </row>
    <row r="207" spans="1:17" x14ac:dyDescent="0.25">
      <c r="A207" s="6" t="s">
        <v>132</v>
      </c>
      <c r="B207" s="7" t="s">
        <v>133</v>
      </c>
      <c r="C207" s="7">
        <v>891700037</v>
      </c>
      <c r="D207" s="7" t="s">
        <v>143</v>
      </c>
      <c r="E207" s="8">
        <v>0</v>
      </c>
      <c r="F207" s="8">
        <v>0</v>
      </c>
      <c r="G207" s="8">
        <v>0</v>
      </c>
      <c r="H207" s="8">
        <v>432300</v>
      </c>
      <c r="I207" s="8">
        <v>0</v>
      </c>
      <c r="J207" s="8">
        <v>2581324</v>
      </c>
      <c r="K207" s="8">
        <v>1154099</v>
      </c>
      <c r="L207" s="8">
        <f t="shared" si="3"/>
        <v>4167723</v>
      </c>
      <c r="M207" s="8">
        <v>0</v>
      </c>
      <c r="N207" s="8">
        <v>0</v>
      </c>
      <c r="O207" s="8">
        <f>SUM(L207:N207)</f>
        <v>4167723</v>
      </c>
      <c r="P207" s="57">
        <f>J207</f>
        <v>2581324</v>
      </c>
      <c r="Q207" s="2"/>
    </row>
    <row r="208" spans="1:17" x14ac:dyDescent="0.25">
      <c r="A208" s="6" t="s">
        <v>184</v>
      </c>
      <c r="B208" s="7" t="s">
        <v>133</v>
      </c>
      <c r="C208" s="7">
        <v>900462447</v>
      </c>
      <c r="D208" s="7" t="s">
        <v>185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3275034062.2399998</v>
      </c>
      <c r="K208" s="8">
        <v>0</v>
      </c>
      <c r="L208" s="8">
        <f t="shared" si="3"/>
        <v>3275034062.2399998</v>
      </c>
      <c r="M208" s="8">
        <v>0</v>
      </c>
      <c r="N208" s="8">
        <v>0</v>
      </c>
      <c r="O208" s="8">
        <f>SUM(L208:N208)</f>
        <v>3275034062.2399998</v>
      </c>
      <c r="P208" s="57">
        <f>J208</f>
        <v>3275034062.2399998</v>
      </c>
      <c r="Q208" s="2"/>
    </row>
    <row r="209" spans="1:17" x14ac:dyDescent="0.25">
      <c r="A209" s="6" t="s">
        <v>184</v>
      </c>
      <c r="B209" s="7" t="s">
        <v>133</v>
      </c>
      <c r="C209" s="7">
        <v>901037916</v>
      </c>
      <c r="D209" s="7" t="s">
        <v>113</v>
      </c>
      <c r="E209" s="8">
        <v>627426947</v>
      </c>
      <c r="F209" s="8">
        <v>1524315196</v>
      </c>
      <c r="G209" s="8">
        <v>0</v>
      </c>
      <c r="H209" s="8">
        <v>526056937</v>
      </c>
      <c r="I209" s="8">
        <v>1744295789.5599999</v>
      </c>
      <c r="J209" s="8">
        <v>4276547181.6999998</v>
      </c>
      <c r="K209" s="8">
        <v>1321117071</v>
      </c>
      <c r="L209" s="8">
        <f t="shared" si="3"/>
        <v>10019759122.259998</v>
      </c>
      <c r="M209" s="8">
        <v>-23715013.429999996</v>
      </c>
      <c r="N209" s="8">
        <v>0</v>
      </c>
      <c r="O209" s="8">
        <f>SUM(L209:N209)</f>
        <v>9996044108.829998</v>
      </c>
      <c r="P209" s="57">
        <f>J209</f>
        <v>4276547181.6999998</v>
      </c>
      <c r="Q209" s="2"/>
    </row>
    <row r="210" spans="1:17" x14ac:dyDescent="0.25">
      <c r="A210" s="6" t="s">
        <v>56</v>
      </c>
      <c r="B210" s="7" t="s">
        <v>57</v>
      </c>
      <c r="C210" s="7">
        <v>800088702</v>
      </c>
      <c r="D210" s="7" t="s">
        <v>14</v>
      </c>
      <c r="E210" s="8">
        <v>244441472</v>
      </c>
      <c r="F210" s="8">
        <v>128478047</v>
      </c>
      <c r="G210" s="8">
        <v>37728002</v>
      </c>
      <c r="H210" s="8">
        <v>36631648</v>
      </c>
      <c r="I210" s="8">
        <v>98586688</v>
      </c>
      <c r="J210" s="8">
        <v>389199051.60000002</v>
      </c>
      <c r="K210" s="8">
        <v>240718979</v>
      </c>
      <c r="L210" s="8">
        <f t="shared" si="3"/>
        <v>1175783887.5999999</v>
      </c>
      <c r="M210" s="8">
        <v>0</v>
      </c>
      <c r="N210" s="8">
        <v>-1355900</v>
      </c>
      <c r="O210" s="8">
        <f>SUM(L210:N210)</f>
        <v>1174427987.5999999</v>
      </c>
      <c r="P210" s="57">
        <f>J210</f>
        <v>389199051.60000002</v>
      </c>
      <c r="Q210" s="2"/>
    </row>
    <row r="211" spans="1:17" x14ac:dyDescent="0.25">
      <c r="A211" s="6" t="s">
        <v>56</v>
      </c>
      <c r="B211" s="7" t="s">
        <v>57</v>
      </c>
      <c r="C211" s="7">
        <v>800130907</v>
      </c>
      <c r="D211" s="7" t="s">
        <v>16</v>
      </c>
      <c r="E211" s="8">
        <v>234522436</v>
      </c>
      <c r="F211" s="8">
        <v>558953962</v>
      </c>
      <c r="G211" s="8">
        <v>120368750</v>
      </c>
      <c r="H211" s="8">
        <v>582568570</v>
      </c>
      <c r="I211" s="8">
        <v>763819377</v>
      </c>
      <c r="J211" s="8">
        <v>278391225</v>
      </c>
      <c r="K211" s="8">
        <v>589532465</v>
      </c>
      <c r="L211" s="8">
        <f t="shared" si="3"/>
        <v>3128156785</v>
      </c>
      <c r="M211" s="8">
        <v>0</v>
      </c>
      <c r="N211" s="8">
        <v>-282721908</v>
      </c>
      <c r="O211" s="8">
        <f>SUM(L211:N211)</f>
        <v>2845434877</v>
      </c>
      <c r="P211" s="57">
        <v>1395993732</v>
      </c>
      <c r="Q211" s="2"/>
    </row>
    <row r="212" spans="1:17" x14ac:dyDescent="0.25">
      <c r="A212" s="6" t="s">
        <v>56</v>
      </c>
      <c r="B212" s="7" t="s">
        <v>57</v>
      </c>
      <c r="C212" s="7">
        <v>800251440</v>
      </c>
      <c r="D212" s="7" t="s">
        <v>18</v>
      </c>
      <c r="E212" s="8">
        <v>549122048</v>
      </c>
      <c r="F212" s="8">
        <v>522050157</v>
      </c>
      <c r="G212" s="8">
        <v>713876016</v>
      </c>
      <c r="H212" s="8">
        <v>1586186516</v>
      </c>
      <c r="I212" s="8">
        <v>317678234</v>
      </c>
      <c r="J212" s="8">
        <v>456270931</v>
      </c>
      <c r="K212" s="8">
        <v>662555411</v>
      </c>
      <c r="L212" s="8">
        <f t="shared" si="3"/>
        <v>4807739313</v>
      </c>
      <c r="M212" s="8">
        <v>0</v>
      </c>
      <c r="N212" s="8">
        <v>-582923856</v>
      </c>
      <c r="O212" s="8">
        <f>SUM(L212:N212)</f>
        <v>4224815457</v>
      </c>
      <c r="P212" s="57">
        <v>1029968893</v>
      </c>
      <c r="Q212" s="2"/>
    </row>
    <row r="213" spans="1:17" x14ac:dyDescent="0.25">
      <c r="A213" s="6" t="s">
        <v>56</v>
      </c>
      <c r="B213" s="7" t="s">
        <v>57</v>
      </c>
      <c r="C213" s="7">
        <v>805001157</v>
      </c>
      <c r="D213" s="7" t="s">
        <v>19</v>
      </c>
      <c r="E213" s="8">
        <v>0</v>
      </c>
      <c r="F213" s="8">
        <v>534454</v>
      </c>
      <c r="G213" s="8">
        <v>6291628</v>
      </c>
      <c r="H213" s="8">
        <v>8854016</v>
      </c>
      <c r="I213" s="8">
        <v>2694219</v>
      </c>
      <c r="J213" s="8">
        <v>3339551</v>
      </c>
      <c r="K213" s="8">
        <v>4316507</v>
      </c>
      <c r="L213" s="8">
        <f t="shared" si="3"/>
        <v>26030375</v>
      </c>
      <c r="M213" s="8">
        <v>0</v>
      </c>
      <c r="N213" s="8">
        <v>0</v>
      </c>
      <c r="O213" s="8">
        <f>SUM(L213:N213)</f>
        <v>26030375</v>
      </c>
      <c r="P213" s="57">
        <f>J213</f>
        <v>3339551</v>
      </c>
      <c r="Q213" s="2"/>
    </row>
    <row r="214" spans="1:17" x14ac:dyDescent="0.25">
      <c r="A214" s="6" t="s">
        <v>56</v>
      </c>
      <c r="B214" s="7" t="s">
        <v>57</v>
      </c>
      <c r="C214" s="7">
        <v>806008394</v>
      </c>
      <c r="D214" s="7" t="s">
        <v>20</v>
      </c>
      <c r="E214" s="8">
        <v>619267793</v>
      </c>
      <c r="F214" s="8">
        <v>704517715</v>
      </c>
      <c r="G214" s="8">
        <v>955359030</v>
      </c>
      <c r="H214" s="8">
        <v>635918336</v>
      </c>
      <c r="I214" s="8">
        <v>139273064.98000002</v>
      </c>
      <c r="J214" s="8">
        <v>451098342.09999996</v>
      </c>
      <c r="K214" s="8">
        <v>2325807091</v>
      </c>
      <c r="L214" s="8">
        <f t="shared" si="3"/>
        <v>5831241372.0799999</v>
      </c>
      <c r="M214" s="8">
        <v>-825500</v>
      </c>
      <c r="N214" s="8">
        <v>-1881939420</v>
      </c>
      <c r="O214" s="8">
        <f>SUM(L214:N214)</f>
        <v>3948476452.0799999</v>
      </c>
      <c r="P214" s="57">
        <f>J214</f>
        <v>451098342.09999996</v>
      </c>
      <c r="Q214" s="2"/>
    </row>
    <row r="215" spans="1:17" x14ac:dyDescent="0.25">
      <c r="A215" s="6" t="s">
        <v>56</v>
      </c>
      <c r="B215" s="7" t="s">
        <v>57</v>
      </c>
      <c r="C215" s="7">
        <v>809008362</v>
      </c>
      <c r="D215" s="7" t="s">
        <v>21</v>
      </c>
      <c r="E215" s="8">
        <v>0</v>
      </c>
      <c r="F215" s="8">
        <v>0</v>
      </c>
      <c r="G215" s="8">
        <v>0</v>
      </c>
      <c r="H215" s="8">
        <v>128840686</v>
      </c>
      <c r="I215" s="8">
        <v>840339229</v>
      </c>
      <c r="J215" s="8">
        <v>672472275.5</v>
      </c>
      <c r="K215" s="8">
        <v>299662759</v>
      </c>
      <c r="L215" s="8">
        <f t="shared" si="3"/>
        <v>1941314949.5</v>
      </c>
      <c r="M215" s="8">
        <v>0</v>
      </c>
      <c r="N215" s="8">
        <v>-273600</v>
      </c>
      <c r="O215" s="8">
        <f>SUM(L215:N215)</f>
        <v>1941041349.5</v>
      </c>
      <c r="P215" s="57">
        <f>J215</f>
        <v>672472275.5</v>
      </c>
      <c r="Q215" s="2"/>
    </row>
    <row r="216" spans="1:17" x14ac:dyDescent="0.25">
      <c r="A216" s="6" t="s">
        <v>56</v>
      </c>
      <c r="B216" s="7" t="s">
        <v>57</v>
      </c>
      <c r="C216" s="7">
        <v>817000248</v>
      </c>
      <c r="D216" s="7" t="s">
        <v>22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320817248</v>
      </c>
      <c r="K216" s="8">
        <v>0</v>
      </c>
      <c r="L216" s="8">
        <f t="shared" si="3"/>
        <v>320817248</v>
      </c>
      <c r="M216" s="8">
        <v>-142897534</v>
      </c>
      <c r="N216" s="8">
        <v>0</v>
      </c>
      <c r="O216" s="8">
        <f>SUM(L216:N216)</f>
        <v>177919714</v>
      </c>
      <c r="P216" s="57">
        <f>J216</f>
        <v>320817248</v>
      </c>
      <c r="Q216" s="2"/>
    </row>
    <row r="217" spans="1:17" x14ac:dyDescent="0.25">
      <c r="A217" s="6" t="s">
        <v>56</v>
      </c>
      <c r="B217" s="7" t="s">
        <v>57</v>
      </c>
      <c r="C217" s="7">
        <v>817001773</v>
      </c>
      <c r="D217" s="7" t="s">
        <v>23</v>
      </c>
      <c r="E217" s="8">
        <v>0</v>
      </c>
      <c r="F217" s="8">
        <v>1301765</v>
      </c>
      <c r="G217" s="8">
        <v>2215602</v>
      </c>
      <c r="H217" s="8">
        <v>9198575</v>
      </c>
      <c r="I217" s="8">
        <v>138738753</v>
      </c>
      <c r="J217" s="8">
        <v>170907230</v>
      </c>
      <c r="K217" s="8">
        <v>39568478</v>
      </c>
      <c r="L217" s="8">
        <f t="shared" si="3"/>
        <v>361930403</v>
      </c>
      <c r="M217" s="8">
        <v>-88278</v>
      </c>
      <c r="N217" s="8">
        <v>0</v>
      </c>
      <c r="O217" s="8">
        <f>SUM(L217:N217)</f>
        <v>361842125</v>
      </c>
      <c r="P217" s="57">
        <f>J217</f>
        <v>170907230</v>
      </c>
      <c r="Q217" s="2"/>
    </row>
    <row r="218" spans="1:17" x14ac:dyDescent="0.25">
      <c r="A218" s="6" t="s">
        <v>56</v>
      </c>
      <c r="B218" s="7" t="s">
        <v>57</v>
      </c>
      <c r="C218" s="7">
        <v>824001398</v>
      </c>
      <c r="D218" s="7" t="s">
        <v>24</v>
      </c>
      <c r="E218" s="8">
        <v>0</v>
      </c>
      <c r="F218" s="8">
        <v>16644139</v>
      </c>
      <c r="G218" s="8">
        <v>0</v>
      </c>
      <c r="H218" s="8">
        <v>7258590</v>
      </c>
      <c r="I218" s="8">
        <v>3317116</v>
      </c>
      <c r="J218" s="8">
        <v>186969110</v>
      </c>
      <c r="K218" s="8">
        <v>253915491</v>
      </c>
      <c r="L218" s="8">
        <f t="shared" si="3"/>
        <v>468104446</v>
      </c>
      <c r="M218" s="8">
        <v>-49058831</v>
      </c>
      <c r="N218" s="8">
        <v>0</v>
      </c>
      <c r="O218" s="8">
        <f>SUM(L218:N218)</f>
        <v>419045615</v>
      </c>
      <c r="P218" s="57">
        <f>J218</f>
        <v>186969110</v>
      </c>
      <c r="Q218" s="2"/>
    </row>
    <row r="219" spans="1:17" x14ac:dyDescent="0.25">
      <c r="A219" s="6" t="s">
        <v>56</v>
      </c>
      <c r="B219" s="7" t="s">
        <v>57</v>
      </c>
      <c r="C219" s="7">
        <v>830003564</v>
      </c>
      <c r="D219" s="7" t="s">
        <v>25</v>
      </c>
      <c r="E219" s="8">
        <v>983291096</v>
      </c>
      <c r="F219" s="8">
        <v>1245732612</v>
      </c>
      <c r="G219" s="8">
        <v>2672127691</v>
      </c>
      <c r="H219" s="8">
        <v>1383117833</v>
      </c>
      <c r="I219" s="8">
        <v>658955202</v>
      </c>
      <c r="J219" s="8">
        <v>625300066</v>
      </c>
      <c r="K219" s="8">
        <v>3489761585</v>
      </c>
      <c r="L219" s="8">
        <f t="shared" si="3"/>
        <v>11058286085</v>
      </c>
      <c r="M219" s="8">
        <v>0</v>
      </c>
      <c r="N219" s="8">
        <v>-3870124422.8499999</v>
      </c>
      <c r="O219" s="8">
        <f>SUM(L219:N219)</f>
        <v>7188161662.1499996</v>
      </c>
      <c r="P219" s="57">
        <f>J219</f>
        <v>625300066</v>
      </c>
      <c r="Q219" s="2"/>
    </row>
    <row r="220" spans="1:17" x14ac:dyDescent="0.25">
      <c r="A220" s="6" t="s">
        <v>56</v>
      </c>
      <c r="B220" s="7" t="s">
        <v>57</v>
      </c>
      <c r="C220" s="7">
        <v>830113831</v>
      </c>
      <c r="D220" s="7" t="s">
        <v>26</v>
      </c>
      <c r="E220" s="8">
        <v>0</v>
      </c>
      <c r="F220" s="8">
        <v>24207665</v>
      </c>
      <c r="G220" s="8">
        <v>0</v>
      </c>
      <c r="H220" s="8">
        <v>60721848</v>
      </c>
      <c r="I220" s="8">
        <v>52687871</v>
      </c>
      <c r="J220" s="8">
        <v>82281260</v>
      </c>
      <c r="K220" s="8">
        <v>32924912</v>
      </c>
      <c r="L220" s="8">
        <f t="shared" si="3"/>
        <v>252823556</v>
      </c>
      <c r="M220" s="8">
        <v>0</v>
      </c>
      <c r="N220" s="8">
        <v>-6326078</v>
      </c>
      <c r="O220" s="8">
        <f>SUM(L220:N220)</f>
        <v>246497478</v>
      </c>
      <c r="P220" s="57">
        <f>J220</f>
        <v>82281260</v>
      </c>
      <c r="Q220" s="2"/>
    </row>
    <row r="221" spans="1:17" x14ac:dyDescent="0.25">
      <c r="A221" s="6" t="s">
        <v>56</v>
      </c>
      <c r="B221" s="7" t="s">
        <v>57</v>
      </c>
      <c r="C221" s="7">
        <v>837000084</v>
      </c>
      <c r="D221" s="7" t="s">
        <v>27</v>
      </c>
      <c r="E221" s="8">
        <v>100635829</v>
      </c>
      <c r="F221" s="8">
        <v>0</v>
      </c>
      <c r="G221" s="8">
        <v>61755586</v>
      </c>
      <c r="H221" s="8">
        <v>5160190</v>
      </c>
      <c r="I221" s="8">
        <v>33464430.77</v>
      </c>
      <c r="J221" s="8">
        <v>244431091</v>
      </c>
      <c r="K221" s="8">
        <v>309249331</v>
      </c>
      <c r="L221" s="8">
        <f t="shared" si="3"/>
        <v>754696457.76999998</v>
      </c>
      <c r="M221" s="8">
        <v>-1895978</v>
      </c>
      <c r="N221" s="8">
        <v>-581846</v>
      </c>
      <c r="O221" s="8">
        <f>SUM(L221:N221)</f>
        <v>752218633.76999998</v>
      </c>
      <c r="P221" s="57">
        <f>J221</f>
        <v>244431091</v>
      </c>
      <c r="Q221" s="2"/>
    </row>
    <row r="222" spans="1:17" x14ac:dyDescent="0.25">
      <c r="A222" s="6" t="s">
        <v>56</v>
      </c>
      <c r="B222" s="7" t="s">
        <v>57</v>
      </c>
      <c r="C222" s="7">
        <v>839000495</v>
      </c>
      <c r="D222" s="7" t="s">
        <v>28</v>
      </c>
      <c r="E222" s="8">
        <v>51948018</v>
      </c>
      <c r="F222" s="8">
        <v>30695664</v>
      </c>
      <c r="G222" s="8">
        <v>0</v>
      </c>
      <c r="H222" s="8">
        <v>177200</v>
      </c>
      <c r="I222" s="8">
        <v>92629</v>
      </c>
      <c r="J222" s="8">
        <v>29682397</v>
      </c>
      <c r="K222" s="8">
        <v>58457985</v>
      </c>
      <c r="L222" s="8">
        <f t="shared" si="3"/>
        <v>171053893</v>
      </c>
      <c r="M222" s="8">
        <v>-260794</v>
      </c>
      <c r="N222" s="8">
        <v>0</v>
      </c>
      <c r="O222" s="8">
        <f>SUM(L222:N222)</f>
        <v>170793099</v>
      </c>
      <c r="P222" s="57">
        <f>J222</f>
        <v>29682397</v>
      </c>
      <c r="Q222" s="2"/>
    </row>
    <row r="223" spans="1:17" x14ac:dyDescent="0.25">
      <c r="A223" s="6" t="s">
        <v>56</v>
      </c>
      <c r="B223" s="7" t="s">
        <v>57</v>
      </c>
      <c r="C223" s="7">
        <v>860066942</v>
      </c>
      <c r="D223" s="7" t="s">
        <v>29</v>
      </c>
      <c r="E223" s="8">
        <v>360606190</v>
      </c>
      <c r="F223" s="8">
        <v>411356721</v>
      </c>
      <c r="G223" s="8">
        <v>249473940</v>
      </c>
      <c r="H223" s="8">
        <v>430517734</v>
      </c>
      <c r="I223" s="8">
        <v>146085626</v>
      </c>
      <c r="J223" s="8">
        <v>179793936.61000001</v>
      </c>
      <c r="K223" s="8">
        <v>460576265</v>
      </c>
      <c r="L223" s="8">
        <f t="shared" si="3"/>
        <v>2238410412.6100001</v>
      </c>
      <c r="M223" s="8">
        <v>0</v>
      </c>
      <c r="N223" s="8">
        <v>-130763223</v>
      </c>
      <c r="O223" s="8">
        <f>SUM(L223:N223)</f>
        <v>2107647189.6100001</v>
      </c>
      <c r="P223" s="57">
        <v>266820117.61000001</v>
      </c>
      <c r="Q223" s="2"/>
    </row>
    <row r="224" spans="1:17" x14ac:dyDescent="0.25">
      <c r="A224" s="6" t="s">
        <v>56</v>
      </c>
      <c r="B224" s="7" t="s">
        <v>57</v>
      </c>
      <c r="C224" s="7">
        <v>890102044</v>
      </c>
      <c r="D224" s="7" t="s">
        <v>30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2533013940</v>
      </c>
      <c r="K224" s="8">
        <v>65300</v>
      </c>
      <c r="L224" s="8">
        <f t="shared" si="3"/>
        <v>2533079240</v>
      </c>
      <c r="M224" s="8">
        <v>0</v>
      </c>
      <c r="N224" s="8">
        <v>0</v>
      </c>
      <c r="O224" s="8">
        <f>SUM(L224:N224)</f>
        <v>2533079240</v>
      </c>
      <c r="P224" s="57">
        <f>J224</f>
        <v>2533013940</v>
      </c>
      <c r="Q224" s="2"/>
    </row>
    <row r="225" spans="1:17" x14ac:dyDescent="0.25">
      <c r="A225" s="6" t="s">
        <v>56</v>
      </c>
      <c r="B225" s="7" t="s">
        <v>57</v>
      </c>
      <c r="C225" s="7">
        <v>890303093</v>
      </c>
      <c r="D225" s="7" t="s">
        <v>31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13420386</v>
      </c>
      <c r="K225" s="8">
        <v>50762499</v>
      </c>
      <c r="L225" s="8">
        <f t="shared" si="3"/>
        <v>64182885</v>
      </c>
      <c r="M225" s="8">
        <v>0</v>
      </c>
      <c r="N225" s="8">
        <v>0</v>
      </c>
      <c r="O225" s="8">
        <f>SUM(L225:N225)</f>
        <v>64182885</v>
      </c>
      <c r="P225" s="57">
        <f>J225</f>
        <v>13420386</v>
      </c>
      <c r="Q225" s="2"/>
    </row>
    <row r="226" spans="1:17" x14ac:dyDescent="0.25">
      <c r="A226" s="6" t="s">
        <v>56</v>
      </c>
      <c r="B226" s="7" t="s">
        <v>57</v>
      </c>
      <c r="C226" s="7">
        <v>890303208</v>
      </c>
      <c r="D226" s="7" t="s">
        <v>58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93500</v>
      </c>
      <c r="L226" s="8">
        <f t="shared" si="3"/>
        <v>93500</v>
      </c>
      <c r="M226" s="8">
        <v>0</v>
      </c>
      <c r="N226" s="8">
        <v>0</v>
      </c>
      <c r="O226" s="8">
        <f>SUM(L226:N226)</f>
        <v>93500</v>
      </c>
      <c r="P226" s="57">
        <f>J226</f>
        <v>0</v>
      </c>
      <c r="Q226" s="2"/>
    </row>
    <row r="227" spans="1:17" x14ac:dyDescent="0.25">
      <c r="A227" s="6" t="s">
        <v>56</v>
      </c>
      <c r="B227" s="7" t="s">
        <v>57</v>
      </c>
      <c r="C227" s="7">
        <v>890500675</v>
      </c>
      <c r="D227" s="7" t="s">
        <v>59</v>
      </c>
      <c r="E227" s="8">
        <v>743964</v>
      </c>
      <c r="F227" s="8">
        <v>32482000</v>
      </c>
      <c r="G227" s="8">
        <v>13150216</v>
      </c>
      <c r="H227" s="8">
        <v>238865097</v>
      </c>
      <c r="I227" s="8">
        <v>0</v>
      </c>
      <c r="J227" s="8">
        <v>45008598</v>
      </c>
      <c r="K227" s="8">
        <v>33757761</v>
      </c>
      <c r="L227" s="8">
        <f t="shared" si="3"/>
        <v>364007636</v>
      </c>
      <c r="M227" s="8">
        <v>0</v>
      </c>
      <c r="N227" s="8">
        <v>0</v>
      </c>
      <c r="O227" s="8">
        <f>SUM(L227:N227)</f>
        <v>364007636</v>
      </c>
      <c r="P227" s="57">
        <f>J227</f>
        <v>45008598</v>
      </c>
      <c r="Q227" s="2"/>
    </row>
    <row r="228" spans="1:17" x14ac:dyDescent="0.25">
      <c r="A228" s="6" t="s">
        <v>56</v>
      </c>
      <c r="B228" s="7" t="s">
        <v>57</v>
      </c>
      <c r="C228" s="7">
        <v>891500182</v>
      </c>
      <c r="D228" s="7" t="s">
        <v>60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1024300</v>
      </c>
      <c r="L228" s="8">
        <f t="shared" si="3"/>
        <v>1024300</v>
      </c>
      <c r="M228" s="8">
        <v>0</v>
      </c>
      <c r="N228" s="8">
        <v>0</v>
      </c>
      <c r="O228" s="8">
        <f>SUM(L228:N228)</f>
        <v>1024300</v>
      </c>
      <c r="P228" s="57">
        <f>J228</f>
        <v>0</v>
      </c>
      <c r="Q228" s="2"/>
    </row>
    <row r="229" spans="1:17" x14ac:dyDescent="0.25">
      <c r="A229" s="6" t="s">
        <v>56</v>
      </c>
      <c r="B229" s="7" t="s">
        <v>57</v>
      </c>
      <c r="C229" s="7">
        <v>891600091</v>
      </c>
      <c r="D229" s="7" t="s">
        <v>61</v>
      </c>
      <c r="E229" s="8">
        <v>0</v>
      </c>
      <c r="F229" s="8">
        <v>0</v>
      </c>
      <c r="G229" s="8">
        <v>0</v>
      </c>
      <c r="H229" s="8">
        <v>0</v>
      </c>
      <c r="I229" s="8">
        <v>156000</v>
      </c>
      <c r="J229" s="8">
        <v>181483140</v>
      </c>
      <c r="K229" s="8">
        <v>307304524</v>
      </c>
      <c r="L229" s="8">
        <f t="shared" si="3"/>
        <v>488943664</v>
      </c>
      <c r="M229" s="8">
        <v>0</v>
      </c>
      <c r="N229" s="8">
        <v>0</v>
      </c>
      <c r="O229" s="8">
        <f>SUM(L229:N229)</f>
        <v>488943664</v>
      </c>
      <c r="P229" s="57">
        <f>J229</f>
        <v>181483140</v>
      </c>
      <c r="Q229" s="2"/>
    </row>
    <row r="230" spans="1:17" x14ac:dyDescent="0.25">
      <c r="A230" s="6" t="s">
        <v>56</v>
      </c>
      <c r="B230" s="7" t="s">
        <v>57</v>
      </c>
      <c r="C230" s="7">
        <v>891856000</v>
      </c>
      <c r="D230" s="7" t="s">
        <v>32</v>
      </c>
      <c r="E230" s="8">
        <v>50105453</v>
      </c>
      <c r="F230" s="8">
        <v>26816882</v>
      </c>
      <c r="G230" s="8">
        <v>0</v>
      </c>
      <c r="H230" s="8">
        <v>245090122</v>
      </c>
      <c r="I230" s="8">
        <v>197600124</v>
      </c>
      <c r="J230" s="8">
        <v>1500444049.8600001</v>
      </c>
      <c r="K230" s="8">
        <v>236976501</v>
      </c>
      <c r="L230" s="8">
        <f t="shared" si="3"/>
        <v>2257033131.8600001</v>
      </c>
      <c r="M230" s="8">
        <v>0</v>
      </c>
      <c r="N230" s="8">
        <v>0</v>
      </c>
      <c r="O230" s="8">
        <f>SUM(L230:N230)</f>
        <v>2257033131.8600001</v>
      </c>
      <c r="P230" s="57">
        <f>J230</f>
        <v>1500444049.8600001</v>
      </c>
      <c r="Q230" s="2"/>
    </row>
    <row r="231" spans="1:17" x14ac:dyDescent="0.25">
      <c r="A231" s="6" t="s">
        <v>56</v>
      </c>
      <c r="B231" s="7" t="s">
        <v>57</v>
      </c>
      <c r="C231" s="7">
        <v>892200015</v>
      </c>
      <c r="D231" s="7" t="s">
        <v>33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144677836</v>
      </c>
      <c r="K231" s="8">
        <v>625200</v>
      </c>
      <c r="L231" s="8">
        <f t="shared" si="3"/>
        <v>145303036</v>
      </c>
      <c r="M231" s="8">
        <v>0</v>
      </c>
      <c r="N231" s="8">
        <v>0</v>
      </c>
      <c r="O231" s="8">
        <f>SUM(L231:N231)</f>
        <v>145303036</v>
      </c>
      <c r="P231" s="57">
        <f>J231</f>
        <v>144677836</v>
      </c>
      <c r="Q231" s="2"/>
    </row>
    <row r="232" spans="1:17" x14ac:dyDescent="0.25">
      <c r="A232" s="6" t="s">
        <v>56</v>
      </c>
      <c r="B232" s="7" t="s">
        <v>57</v>
      </c>
      <c r="C232" s="7">
        <v>900156264</v>
      </c>
      <c r="D232" s="7" t="s">
        <v>34</v>
      </c>
      <c r="E232" s="8">
        <v>1142730746</v>
      </c>
      <c r="F232" s="8">
        <v>674192147</v>
      </c>
      <c r="G232" s="8">
        <v>1229955729</v>
      </c>
      <c r="H232" s="8">
        <v>2620557098</v>
      </c>
      <c r="I232" s="8">
        <v>3670877161</v>
      </c>
      <c r="J232" s="8">
        <v>2043489205</v>
      </c>
      <c r="K232" s="8">
        <v>1880082885</v>
      </c>
      <c r="L232" s="8">
        <f t="shared" si="3"/>
        <v>13261884971</v>
      </c>
      <c r="M232" s="8">
        <v>0</v>
      </c>
      <c r="N232" s="8">
        <v>-946452752</v>
      </c>
      <c r="O232" s="8">
        <f>SUM(L232:N232)</f>
        <v>12315432219</v>
      </c>
      <c r="P232" s="57">
        <v>2660924761</v>
      </c>
      <c r="Q232" s="2"/>
    </row>
    <row r="233" spans="1:17" x14ac:dyDescent="0.25">
      <c r="A233" s="6" t="s">
        <v>56</v>
      </c>
      <c r="B233" s="7" t="s">
        <v>57</v>
      </c>
      <c r="C233" s="7">
        <v>900226715</v>
      </c>
      <c r="D233" s="7" t="s">
        <v>35</v>
      </c>
      <c r="E233" s="8">
        <v>631905205</v>
      </c>
      <c r="F233" s="8">
        <v>1700104783</v>
      </c>
      <c r="G233" s="8">
        <v>938371806</v>
      </c>
      <c r="H233" s="8">
        <v>1889787288</v>
      </c>
      <c r="I233" s="8">
        <v>3768400121.8199997</v>
      </c>
      <c r="J233" s="8">
        <v>3133505580</v>
      </c>
      <c r="K233" s="8">
        <v>3248730614</v>
      </c>
      <c r="L233" s="8">
        <f t="shared" si="3"/>
        <v>15310805397.82</v>
      </c>
      <c r="M233" s="8">
        <v>0</v>
      </c>
      <c r="N233" s="8">
        <v>-3988995711</v>
      </c>
      <c r="O233" s="8">
        <f>SUM(L233:N233)</f>
        <v>11321809686.82</v>
      </c>
      <c r="P233" s="57">
        <f>J233</f>
        <v>3133505580</v>
      </c>
      <c r="Q233" s="2"/>
    </row>
    <row r="234" spans="1:17" x14ac:dyDescent="0.25">
      <c r="A234" s="6" t="s">
        <v>56</v>
      </c>
      <c r="B234" s="7" t="s">
        <v>57</v>
      </c>
      <c r="C234" s="7">
        <v>900298372</v>
      </c>
      <c r="D234" s="7" t="s">
        <v>36</v>
      </c>
      <c r="E234" s="8">
        <v>2248050393</v>
      </c>
      <c r="F234" s="8">
        <v>2159435554</v>
      </c>
      <c r="G234" s="8">
        <v>2469044828</v>
      </c>
      <c r="H234" s="8">
        <v>3349627131.4000001</v>
      </c>
      <c r="I234" s="8">
        <v>3442123923</v>
      </c>
      <c r="J234" s="8">
        <v>1984149110.7</v>
      </c>
      <c r="K234" s="8">
        <v>1846410885</v>
      </c>
      <c r="L234" s="8">
        <f t="shared" si="3"/>
        <v>17498841825.099998</v>
      </c>
      <c r="M234" s="8">
        <v>-186921159.80000001</v>
      </c>
      <c r="N234" s="8">
        <v>-1101730005</v>
      </c>
      <c r="O234" s="8">
        <f>SUM(L234:N234)</f>
        <v>16210190660.299999</v>
      </c>
      <c r="P234" s="57">
        <v>2722991906.6999998</v>
      </c>
      <c r="Q234" s="2"/>
    </row>
    <row r="235" spans="1:17" x14ac:dyDescent="0.25">
      <c r="A235" s="6" t="s">
        <v>56</v>
      </c>
      <c r="B235" s="7" t="s">
        <v>57</v>
      </c>
      <c r="C235" s="7">
        <v>900604350</v>
      </c>
      <c r="D235" s="7" t="s">
        <v>37</v>
      </c>
      <c r="E235" s="8">
        <v>44180167</v>
      </c>
      <c r="F235" s="8">
        <v>175762634.63</v>
      </c>
      <c r="G235" s="8">
        <v>56948068</v>
      </c>
      <c r="H235" s="8">
        <v>271615283</v>
      </c>
      <c r="I235" s="8">
        <v>329371323</v>
      </c>
      <c r="J235" s="8">
        <v>1606574337.3699999</v>
      </c>
      <c r="K235" s="8">
        <v>163941919</v>
      </c>
      <c r="L235" s="8">
        <f t="shared" si="3"/>
        <v>2648393732</v>
      </c>
      <c r="M235" s="8">
        <v>0</v>
      </c>
      <c r="N235" s="8">
        <v>0</v>
      </c>
      <c r="O235" s="8">
        <f>SUM(L235:N235)</f>
        <v>2648393732</v>
      </c>
      <c r="P235" s="57">
        <f>J235</f>
        <v>1606574337.3699999</v>
      </c>
      <c r="Q235" s="2"/>
    </row>
    <row r="236" spans="1:17" x14ac:dyDescent="0.25">
      <c r="A236" s="6" t="s">
        <v>56</v>
      </c>
      <c r="B236" s="7" t="s">
        <v>57</v>
      </c>
      <c r="C236" s="7">
        <v>900935126</v>
      </c>
      <c r="D236" s="7" t="s">
        <v>39</v>
      </c>
      <c r="E236" s="8">
        <v>237870848</v>
      </c>
      <c r="F236" s="8">
        <v>304464328</v>
      </c>
      <c r="G236" s="8">
        <v>199903008</v>
      </c>
      <c r="H236" s="8">
        <v>168546186</v>
      </c>
      <c r="I236" s="8">
        <v>1233289859</v>
      </c>
      <c r="J236" s="8">
        <v>1602910986.5</v>
      </c>
      <c r="K236" s="8">
        <v>882150031</v>
      </c>
      <c r="L236" s="8">
        <f t="shared" si="3"/>
        <v>4629135246.5</v>
      </c>
      <c r="M236" s="8">
        <v>0</v>
      </c>
      <c r="N236" s="8">
        <v>-125584993</v>
      </c>
      <c r="O236" s="8">
        <f>SUM(L236:N236)</f>
        <v>4503550253.5</v>
      </c>
      <c r="P236" s="57">
        <f>J236</f>
        <v>1602910986.5</v>
      </c>
      <c r="Q236" s="2"/>
    </row>
    <row r="237" spans="1:17" x14ac:dyDescent="0.25">
      <c r="A237" s="6" t="s">
        <v>56</v>
      </c>
      <c r="B237" s="7" t="s">
        <v>57</v>
      </c>
      <c r="C237" s="7">
        <v>901021565</v>
      </c>
      <c r="D237" s="7" t="s">
        <v>40</v>
      </c>
      <c r="E237" s="8">
        <v>9873861</v>
      </c>
      <c r="F237" s="8">
        <v>8765700</v>
      </c>
      <c r="G237" s="8">
        <v>138364199</v>
      </c>
      <c r="H237" s="8">
        <v>35779429</v>
      </c>
      <c r="I237" s="8">
        <v>115143319</v>
      </c>
      <c r="J237" s="8">
        <v>1512853699</v>
      </c>
      <c r="K237" s="8">
        <v>223838060</v>
      </c>
      <c r="L237" s="8">
        <f t="shared" si="3"/>
        <v>2044618267</v>
      </c>
      <c r="M237" s="8">
        <v>0</v>
      </c>
      <c r="N237" s="8">
        <v>-74214222</v>
      </c>
      <c r="O237" s="8">
        <f>SUM(L237:N237)</f>
        <v>1970404045</v>
      </c>
      <c r="P237" s="57">
        <f>J237</f>
        <v>1512853699</v>
      </c>
      <c r="Q237" s="2"/>
    </row>
    <row r="238" spans="1:17" x14ac:dyDescent="0.25">
      <c r="A238" s="6" t="s">
        <v>56</v>
      </c>
      <c r="B238" s="7" t="s">
        <v>57</v>
      </c>
      <c r="C238" s="7">
        <v>901543211</v>
      </c>
      <c r="D238" s="7" t="s">
        <v>42</v>
      </c>
      <c r="E238" s="8">
        <v>0</v>
      </c>
      <c r="F238" s="8">
        <v>0</v>
      </c>
      <c r="G238" s="8">
        <v>381450882</v>
      </c>
      <c r="H238" s="8">
        <v>602046379.46000004</v>
      </c>
      <c r="I238" s="8">
        <v>2136631838.3499999</v>
      </c>
      <c r="J238" s="8">
        <v>4491831830.5900002</v>
      </c>
      <c r="K238" s="8">
        <v>7042276433</v>
      </c>
      <c r="L238" s="8">
        <f t="shared" si="3"/>
        <v>14654237363.4</v>
      </c>
      <c r="M238" s="8">
        <v>0</v>
      </c>
      <c r="N238" s="8">
        <v>0</v>
      </c>
      <c r="O238" s="8">
        <f>SUM(L238:N238)</f>
        <v>14654237363.4</v>
      </c>
      <c r="P238" s="57">
        <f>J238</f>
        <v>4491831830.5900002</v>
      </c>
      <c r="Q238" s="2"/>
    </row>
    <row r="239" spans="1:17" x14ac:dyDescent="0.25">
      <c r="A239" s="6" t="s">
        <v>56</v>
      </c>
      <c r="B239" s="7" t="s">
        <v>57</v>
      </c>
      <c r="C239" s="7">
        <v>901543761</v>
      </c>
      <c r="D239" s="7" t="s">
        <v>43</v>
      </c>
      <c r="E239" s="8">
        <v>0</v>
      </c>
      <c r="F239" s="8">
        <v>0</v>
      </c>
      <c r="G239" s="8">
        <v>0</v>
      </c>
      <c r="H239" s="8">
        <v>142745785</v>
      </c>
      <c r="I239" s="8">
        <v>87993512</v>
      </c>
      <c r="J239" s="8">
        <v>4540662</v>
      </c>
      <c r="K239" s="8">
        <v>538396821</v>
      </c>
      <c r="L239" s="8">
        <f t="shared" ref="L239:L243" si="4">SUM(E239:K239)</f>
        <v>773676780</v>
      </c>
      <c r="M239" s="8">
        <v>0</v>
      </c>
      <c r="N239" s="8">
        <v>-21359523</v>
      </c>
      <c r="O239" s="8">
        <f>SUM(L239:N239)</f>
        <v>752317257</v>
      </c>
      <c r="P239" s="57">
        <f>J239</f>
        <v>4540662</v>
      </c>
      <c r="Q239" s="2"/>
    </row>
    <row r="240" spans="1:17" x14ac:dyDescent="0.25">
      <c r="A240" s="6" t="s">
        <v>62</v>
      </c>
      <c r="B240" s="7" t="s">
        <v>57</v>
      </c>
      <c r="C240" s="7">
        <v>900298372</v>
      </c>
      <c r="D240" s="7" t="s">
        <v>36</v>
      </c>
      <c r="E240" s="8">
        <v>804119920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1100000000</v>
      </c>
      <c r="L240" s="8">
        <f t="shared" si="4"/>
        <v>1904119920</v>
      </c>
      <c r="M240" s="8">
        <v>0</v>
      </c>
      <c r="N240" s="8">
        <v>0</v>
      </c>
      <c r="O240" s="8">
        <f>SUM(L240:N240)</f>
        <v>1904119920</v>
      </c>
      <c r="P240" s="57">
        <f>J240</f>
        <v>0</v>
      </c>
      <c r="Q240" s="2"/>
    </row>
    <row r="241" spans="1:17" x14ac:dyDescent="0.25">
      <c r="A241" s="6" t="s">
        <v>65</v>
      </c>
      <c r="B241" s="7" t="s">
        <v>57</v>
      </c>
      <c r="C241" s="7">
        <v>900298372</v>
      </c>
      <c r="D241" s="7" t="s">
        <v>36</v>
      </c>
      <c r="E241" s="8">
        <v>0</v>
      </c>
      <c r="F241" s="8">
        <v>1112345937</v>
      </c>
      <c r="G241" s="8">
        <v>0</v>
      </c>
      <c r="H241" s="8">
        <v>0</v>
      </c>
      <c r="I241" s="8">
        <v>175335040</v>
      </c>
      <c r="J241" s="8">
        <v>9138913930</v>
      </c>
      <c r="K241" s="8">
        <v>14297425586</v>
      </c>
      <c r="L241" s="8">
        <f t="shared" si="4"/>
        <v>24724020493</v>
      </c>
      <c r="M241" s="8">
        <v>-15053953234.77</v>
      </c>
      <c r="N241" s="8">
        <v>0</v>
      </c>
      <c r="O241" s="8">
        <f>SUM(L241:N241)</f>
        <v>9670067258.2299995</v>
      </c>
      <c r="P241" s="57">
        <v>0</v>
      </c>
      <c r="Q241" s="2"/>
    </row>
    <row r="242" spans="1:17" x14ac:dyDescent="0.25">
      <c r="A242" s="6" t="s">
        <v>54</v>
      </c>
      <c r="B242" s="7" t="s">
        <v>55</v>
      </c>
      <c r="C242" s="7">
        <v>830003564</v>
      </c>
      <c r="D242" s="7" t="s">
        <v>25</v>
      </c>
      <c r="E242" s="8">
        <v>917653878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f t="shared" si="4"/>
        <v>917653878</v>
      </c>
      <c r="M242" s="8">
        <v>0</v>
      </c>
      <c r="N242" s="8">
        <v>0</v>
      </c>
      <c r="O242" s="8">
        <f>SUM(L242:N242)</f>
        <v>917653878</v>
      </c>
      <c r="P242" s="57">
        <f>J242</f>
        <v>0</v>
      </c>
      <c r="Q242" s="2"/>
    </row>
    <row r="243" spans="1:17" ht="15.75" thickBot="1" x14ac:dyDescent="0.3">
      <c r="A243" s="11" t="s">
        <v>54</v>
      </c>
      <c r="B243" s="12" t="s">
        <v>55</v>
      </c>
      <c r="C243" s="12">
        <v>900226715</v>
      </c>
      <c r="D243" s="12" t="s">
        <v>35</v>
      </c>
      <c r="E243" s="13">
        <v>36206408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116229160</v>
      </c>
      <c r="L243" s="13">
        <f t="shared" si="4"/>
        <v>152435568</v>
      </c>
      <c r="M243" s="13">
        <v>0</v>
      </c>
      <c r="N243" s="13">
        <v>0</v>
      </c>
      <c r="O243" s="13">
        <f>SUM(L243:N243)</f>
        <v>152435568</v>
      </c>
      <c r="P243" s="58">
        <f>J243</f>
        <v>0</v>
      </c>
      <c r="Q243" s="2"/>
    </row>
    <row r="244" spans="1:17" ht="15.75" thickBot="1" x14ac:dyDescent="0.3">
      <c r="A244" s="140" t="s">
        <v>11</v>
      </c>
      <c r="B244" s="141"/>
      <c r="C244" s="141"/>
      <c r="D244" s="141"/>
      <c r="E244" s="60">
        <f t="shared" ref="E244:P244" si="5">SUM(E5:E243)</f>
        <v>25595863386.84</v>
      </c>
      <c r="F244" s="60">
        <f t="shared" si="5"/>
        <v>21142849006.630001</v>
      </c>
      <c r="G244" s="60">
        <f t="shared" si="5"/>
        <v>21359292862</v>
      </c>
      <c r="H244" s="60">
        <f t="shared" si="5"/>
        <v>35007466170.590004</v>
      </c>
      <c r="I244" s="60">
        <f t="shared" si="5"/>
        <v>36651640340.510002</v>
      </c>
      <c r="J244" s="60">
        <f t="shared" si="5"/>
        <v>245406634364.44003</v>
      </c>
      <c r="K244" s="60">
        <f t="shared" si="5"/>
        <v>61970028402</v>
      </c>
      <c r="L244" s="60">
        <f t="shared" si="5"/>
        <v>447133774533.01007</v>
      </c>
      <c r="M244" s="60">
        <f>SUM(M5:M243)</f>
        <v>-17690991934.77</v>
      </c>
      <c r="N244" s="60">
        <f t="shared" si="5"/>
        <v>-17047200536.85</v>
      </c>
      <c r="O244" s="60">
        <f t="shared" si="5"/>
        <v>412395582061.39008</v>
      </c>
      <c r="P244" s="61">
        <f t="shared" si="5"/>
        <v>242982850358.44003</v>
      </c>
      <c r="Q244" s="2"/>
    </row>
    <row r="245" spans="1:17" x14ac:dyDescent="0.25">
      <c r="A245" s="44" t="s">
        <v>46</v>
      </c>
      <c r="B245" s="45" t="s">
        <v>47</v>
      </c>
      <c r="C245" s="45">
        <v>320712</v>
      </c>
      <c r="D245" s="45" t="s">
        <v>48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58464000</v>
      </c>
      <c r="K245" s="5">
        <v>0</v>
      </c>
      <c r="L245" s="5">
        <f t="shared" ref="L245:L261" si="6">SUM(E245:K245)</f>
        <v>58464000</v>
      </c>
      <c r="M245" s="5">
        <v>0</v>
      </c>
      <c r="N245" s="5">
        <v>0</v>
      </c>
      <c r="O245" s="5">
        <f>SUM(L245:N245)</f>
        <v>58464000</v>
      </c>
      <c r="P245" s="59">
        <f>J245</f>
        <v>58464000</v>
      </c>
      <c r="Q245" s="2"/>
    </row>
    <row r="246" spans="1:17" x14ac:dyDescent="0.25">
      <c r="A246" s="6" t="s">
        <v>46</v>
      </c>
      <c r="B246" s="7" t="s">
        <v>47</v>
      </c>
      <c r="C246" s="7">
        <v>20749662</v>
      </c>
      <c r="D246" s="7" t="s">
        <v>49</v>
      </c>
      <c r="E246" s="8">
        <v>0</v>
      </c>
      <c r="F246" s="8">
        <v>0</v>
      </c>
      <c r="G246" s="8">
        <v>0</v>
      </c>
      <c r="H246" s="8">
        <v>0</v>
      </c>
      <c r="I246" s="8">
        <v>1092899</v>
      </c>
      <c r="J246" s="8">
        <v>0</v>
      </c>
      <c r="K246" s="8">
        <v>0</v>
      </c>
      <c r="L246" s="8">
        <f t="shared" si="6"/>
        <v>1092899</v>
      </c>
      <c r="M246" s="8">
        <v>0</v>
      </c>
      <c r="N246" s="8">
        <v>0</v>
      </c>
      <c r="O246" s="8">
        <f>SUM(L246:N246)</f>
        <v>1092899</v>
      </c>
      <c r="P246" s="57">
        <f>J246</f>
        <v>0</v>
      </c>
      <c r="Q246" s="2"/>
    </row>
    <row r="247" spans="1:17" x14ac:dyDescent="0.25">
      <c r="A247" s="6" t="s">
        <v>46</v>
      </c>
      <c r="B247" s="7" t="s">
        <v>47</v>
      </c>
      <c r="C247" s="7">
        <v>20749938</v>
      </c>
      <c r="D247" s="7" t="s">
        <v>50</v>
      </c>
      <c r="E247" s="8">
        <v>720933</v>
      </c>
      <c r="F247" s="8">
        <v>0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f t="shared" si="6"/>
        <v>720933</v>
      </c>
      <c r="M247" s="8">
        <v>0</v>
      </c>
      <c r="N247" s="8">
        <v>0</v>
      </c>
      <c r="O247" s="8">
        <f>SUM(L247:N247)</f>
        <v>720933</v>
      </c>
      <c r="P247" s="57">
        <f>J247</f>
        <v>0</v>
      </c>
      <c r="Q247" s="2"/>
    </row>
    <row r="248" spans="1:17" x14ac:dyDescent="0.25">
      <c r="A248" s="6" t="s">
        <v>46</v>
      </c>
      <c r="B248" s="7" t="s">
        <v>47</v>
      </c>
      <c r="C248" s="7">
        <v>41773859</v>
      </c>
      <c r="D248" s="7" t="s">
        <v>51</v>
      </c>
      <c r="E248" s="8">
        <v>229833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f t="shared" si="6"/>
        <v>229833</v>
      </c>
      <c r="M248" s="8">
        <v>0</v>
      </c>
      <c r="N248" s="8">
        <v>0</v>
      </c>
      <c r="O248" s="8">
        <f>SUM(L248:N248)</f>
        <v>229833</v>
      </c>
      <c r="P248" s="57">
        <f>J248</f>
        <v>0</v>
      </c>
      <c r="Q248" s="2"/>
    </row>
    <row r="249" spans="1:17" x14ac:dyDescent="0.25">
      <c r="A249" s="6" t="s">
        <v>46</v>
      </c>
      <c r="B249" s="7" t="s">
        <v>47</v>
      </c>
      <c r="C249" s="7">
        <v>79052803</v>
      </c>
      <c r="D249" s="7" t="s">
        <v>52</v>
      </c>
      <c r="E249" s="8">
        <v>11284612</v>
      </c>
      <c r="F249" s="8">
        <v>5327059</v>
      </c>
      <c r="G249" s="8">
        <v>5327059</v>
      </c>
      <c r="H249" s="8">
        <v>15981177</v>
      </c>
      <c r="I249" s="8">
        <v>38760188</v>
      </c>
      <c r="J249" s="8">
        <v>444301308</v>
      </c>
      <c r="K249" s="8">
        <v>0</v>
      </c>
      <c r="L249" s="8">
        <f t="shared" si="6"/>
        <v>520981403</v>
      </c>
      <c r="M249" s="8">
        <v>0</v>
      </c>
      <c r="N249" s="8">
        <v>0</v>
      </c>
      <c r="O249" s="8">
        <f>SUM(L249:N249)</f>
        <v>520981403</v>
      </c>
      <c r="P249" s="57">
        <f>J249</f>
        <v>444301308</v>
      </c>
      <c r="Q249" s="2"/>
    </row>
    <row r="250" spans="1:17" x14ac:dyDescent="0.25">
      <c r="A250" s="6" t="s">
        <v>46</v>
      </c>
      <c r="B250" s="7" t="s">
        <v>47</v>
      </c>
      <c r="C250" s="7">
        <v>830017564</v>
      </c>
      <c r="D250" s="7" t="s">
        <v>53</v>
      </c>
      <c r="E250" s="8">
        <v>1056122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f t="shared" si="6"/>
        <v>1056122</v>
      </c>
      <c r="M250" s="8">
        <v>0</v>
      </c>
      <c r="N250" s="8">
        <v>0</v>
      </c>
      <c r="O250" s="8">
        <f>SUM(L250:N250)</f>
        <v>1056122</v>
      </c>
      <c r="P250" s="57">
        <f>J250</f>
        <v>0</v>
      </c>
      <c r="Q250" s="2"/>
    </row>
    <row r="251" spans="1:17" x14ac:dyDescent="0.25">
      <c r="A251" s="6" t="s">
        <v>111</v>
      </c>
      <c r="B251" s="7" t="s">
        <v>47</v>
      </c>
      <c r="C251" s="7">
        <v>800088702</v>
      </c>
      <c r="D251" s="7" t="s">
        <v>14</v>
      </c>
      <c r="E251" s="8">
        <v>0</v>
      </c>
      <c r="F251" s="8">
        <v>0</v>
      </c>
      <c r="G251" s="8">
        <v>367522</v>
      </c>
      <c r="H251" s="8">
        <v>10399359</v>
      </c>
      <c r="I251" s="8">
        <v>9208553</v>
      </c>
      <c r="J251" s="8">
        <v>11980654</v>
      </c>
      <c r="K251" s="8">
        <v>0</v>
      </c>
      <c r="L251" s="8">
        <f t="shared" si="6"/>
        <v>31956088</v>
      </c>
      <c r="M251" s="8">
        <v>0</v>
      </c>
      <c r="N251" s="8">
        <v>0</v>
      </c>
      <c r="O251" s="8">
        <f>SUM(L251:N251)</f>
        <v>31956088</v>
      </c>
      <c r="P251" s="57">
        <f>J251</f>
        <v>11980654</v>
      </c>
      <c r="Q251" s="2"/>
    </row>
    <row r="252" spans="1:17" x14ac:dyDescent="0.25">
      <c r="A252" s="6" t="s">
        <v>111</v>
      </c>
      <c r="B252" s="7" t="s">
        <v>47</v>
      </c>
      <c r="C252" s="7">
        <v>800130907</v>
      </c>
      <c r="D252" s="7" t="s">
        <v>16</v>
      </c>
      <c r="E252" s="8">
        <v>10447955</v>
      </c>
      <c r="F252" s="8">
        <v>1515967</v>
      </c>
      <c r="G252" s="8">
        <v>0</v>
      </c>
      <c r="H252" s="8">
        <v>4955158</v>
      </c>
      <c r="I252" s="8">
        <v>4413644</v>
      </c>
      <c r="J252" s="8">
        <v>4179843</v>
      </c>
      <c r="K252" s="8">
        <v>0</v>
      </c>
      <c r="L252" s="8">
        <f t="shared" si="6"/>
        <v>25512567</v>
      </c>
      <c r="M252" s="8">
        <v>0</v>
      </c>
      <c r="N252" s="8">
        <v>0</v>
      </c>
      <c r="O252" s="8">
        <f>SUM(L252:N252)</f>
        <v>25512567</v>
      </c>
      <c r="P252" s="57">
        <f>J252</f>
        <v>4179843</v>
      </c>
      <c r="Q252" s="2"/>
    </row>
    <row r="253" spans="1:17" x14ac:dyDescent="0.25">
      <c r="A253" s="6" t="s">
        <v>111</v>
      </c>
      <c r="B253" s="7" t="s">
        <v>47</v>
      </c>
      <c r="C253" s="7">
        <v>800251440</v>
      </c>
      <c r="D253" s="7" t="s">
        <v>18</v>
      </c>
      <c r="E253" s="8">
        <v>21972060</v>
      </c>
      <c r="F253" s="8">
        <v>1143899</v>
      </c>
      <c r="G253" s="8">
        <v>1354606</v>
      </c>
      <c r="H253" s="8">
        <v>8072413</v>
      </c>
      <c r="I253" s="8">
        <v>12861258</v>
      </c>
      <c r="J253" s="8">
        <v>5055631</v>
      </c>
      <c r="K253" s="8">
        <v>0</v>
      </c>
      <c r="L253" s="8">
        <f t="shared" si="6"/>
        <v>50459867</v>
      </c>
      <c r="M253" s="8">
        <v>0</v>
      </c>
      <c r="N253" s="8">
        <v>0</v>
      </c>
      <c r="O253" s="8">
        <f>SUM(L253:N253)</f>
        <v>50459867</v>
      </c>
      <c r="P253" s="57">
        <f>J253</f>
        <v>5055631</v>
      </c>
      <c r="Q253" s="2"/>
    </row>
    <row r="254" spans="1:17" x14ac:dyDescent="0.25">
      <c r="A254" s="6" t="s">
        <v>111</v>
      </c>
      <c r="B254" s="7" t="s">
        <v>47</v>
      </c>
      <c r="C254" s="7">
        <v>830003564</v>
      </c>
      <c r="D254" s="7" t="s">
        <v>25</v>
      </c>
      <c r="E254" s="8">
        <v>9400601</v>
      </c>
      <c r="F254" s="8">
        <v>5835091</v>
      </c>
      <c r="G254" s="8">
        <v>2313888</v>
      </c>
      <c r="H254" s="8">
        <v>7696154</v>
      </c>
      <c r="I254" s="8">
        <v>4373687</v>
      </c>
      <c r="J254" s="8">
        <v>11952848.1</v>
      </c>
      <c r="K254" s="8">
        <v>0</v>
      </c>
      <c r="L254" s="8">
        <f t="shared" si="6"/>
        <v>41572269.100000001</v>
      </c>
      <c r="M254" s="8">
        <v>0</v>
      </c>
      <c r="N254" s="8">
        <v>0</v>
      </c>
      <c r="O254" s="8">
        <f>SUM(L254:N254)</f>
        <v>41572269.100000001</v>
      </c>
      <c r="P254" s="57">
        <f>J254</f>
        <v>11952848.1</v>
      </c>
      <c r="Q254" s="2"/>
    </row>
    <row r="255" spans="1:17" x14ac:dyDescent="0.25">
      <c r="A255" s="6" t="s">
        <v>111</v>
      </c>
      <c r="B255" s="7" t="s">
        <v>47</v>
      </c>
      <c r="C255" s="7">
        <v>830113831</v>
      </c>
      <c r="D255" s="7" t="s">
        <v>26</v>
      </c>
      <c r="E255" s="8">
        <v>1333339</v>
      </c>
      <c r="F255" s="8">
        <v>165321</v>
      </c>
      <c r="G255" s="8">
        <v>125044</v>
      </c>
      <c r="H255" s="8">
        <v>389584</v>
      </c>
      <c r="I255" s="8">
        <v>118391</v>
      </c>
      <c r="J255" s="8">
        <v>0</v>
      </c>
      <c r="K255" s="8">
        <v>0</v>
      </c>
      <c r="L255" s="8">
        <f t="shared" si="6"/>
        <v>2131679</v>
      </c>
      <c r="M255" s="8">
        <v>0</v>
      </c>
      <c r="N255" s="8">
        <v>0</v>
      </c>
      <c r="O255" s="8">
        <f>SUM(L255:N255)</f>
        <v>2131679</v>
      </c>
      <c r="P255" s="57">
        <f>J255</f>
        <v>0</v>
      </c>
      <c r="Q255" s="2"/>
    </row>
    <row r="256" spans="1:17" x14ac:dyDescent="0.25">
      <c r="A256" s="6" t="s">
        <v>111</v>
      </c>
      <c r="B256" s="7" t="s">
        <v>47</v>
      </c>
      <c r="C256" s="7">
        <v>860011153</v>
      </c>
      <c r="D256" s="7" t="s">
        <v>109</v>
      </c>
      <c r="E256" s="8">
        <v>0</v>
      </c>
      <c r="F256" s="8">
        <v>0</v>
      </c>
      <c r="G256" s="8">
        <v>0</v>
      </c>
      <c r="H256" s="8">
        <v>0</v>
      </c>
      <c r="I256" s="8">
        <v>26572138</v>
      </c>
      <c r="J256" s="8">
        <v>0</v>
      </c>
      <c r="K256" s="8">
        <v>0</v>
      </c>
      <c r="L256" s="8">
        <f t="shared" si="6"/>
        <v>26572138</v>
      </c>
      <c r="M256" s="8">
        <v>0</v>
      </c>
      <c r="N256" s="8">
        <v>0</v>
      </c>
      <c r="O256" s="8">
        <f>SUM(L256:N256)</f>
        <v>26572138</v>
      </c>
      <c r="P256" s="57">
        <f>J256</f>
        <v>0</v>
      </c>
      <c r="Q256" s="2"/>
    </row>
    <row r="257" spans="1:17" x14ac:dyDescent="0.25">
      <c r="A257" s="6" t="s">
        <v>111</v>
      </c>
      <c r="B257" s="7" t="s">
        <v>47</v>
      </c>
      <c r="C257" s="7">
        <v>860066942</v>
      </c>
      <c r="D257" s="7" t="s">
        <v>29</v>
      </c>
      <c r="E257" s="8">
        <v>44524300</v>
      </c>
      <c r="F257" s="8">
        <v>3649346</v>
      </c>
      <c r="G257" s="8">
        <v>2576238</v>
      </c>
      <c r="H257" s="8">
        <v>3851697</v>
      </c>
      <c r="I257" s="8">
        <v>6583255</v>
      </c>
      <c r="J257" s="8">
        <v>44822311</v>
      </c>
      <c r="K257" s="8">
        <v>0</v>
      </c>
      <c r="L257" s="8">
        <f t="shared" si="6"/>
        <v>106007147</v>
      </c>
      <c r="M257" s="8">
        <v>0</v>
      </c>
      <c r="N257" s="8">
        <v>0</v>
      </c>
      <c r="O257" s="8">
        <f>SUM(L257:N257)</f>
        <v>106007147</v>
      </c>
      <c r="P257" s="57">
        <f>J257</f>
        <v>44822311</v>
      </c>
      <c r="Q257" s="2"/>
    </row>
    <row r="258" spans="1:17" x14ac:dyDescent="0.25">
      <c r="A258" s="6" t="s">
        <v>111</v>
      </c>
      <c r="B258" s="7" t="s">
        <v>47</v>
      </c>
      <c r="C258" s="7">
        <v>890903790</v>
      </c>
      <c r="D258" s="7" t="s">
        <v>112</v>
      </c>
      <c r="E258" s="8">
        <v>17615028</v>
      </c>
      <c r="F258" s="8">
        <v>4685120</v>
      </c>
      <c r="G258" s="8">
        <v>6364783</v>
      </c>
      <c r="H258" s="8">
        <v>20402759</v>
      </c>
      <c r="I258" s="8">
        <v>36455357</v>
      </c>
      <c r="J258" s="8">
        <v>11619687</v>
      </c>
      <c r="K258" s="8">
        <v>0</v>
      </c>
      <c r="L258" s="8">
        <f t="shared" si="6"/>
        <v>97142734</v>
      </c>
      <c r="M258" s="8">
        <v>0</v>
      </c>
      <c r="N258" s="8">
        <v>0</v>
      </c>
      <c r="O258" s="8">
        <f>SUM(L258:N258)</f>
        <v>97142734</v>
      </c>
      <c r="P258" s="57">
        <f>J258</f>
        <v>11619687</v>
      </c>
      <c r="Q258" s="2"/>
    </row>
    <row r="259" spans="1:17" x14ac:dyDescent="0.25">
      <c r="A259" s="6" t="s">
        <v>111</v>
      </c>
      <c r="B259" s="7" t="s">
        <v>47</v>
      </c>
      <c r="C259" s="7">
        <v>900156264</v>
      </c>
      <c r="D259" s="7" t="s">
        <v>34</v>
      </c>
      <c r="E259" s="8">
        <v>26807121</v>
      </c>
      <c r="F259" s="8">
        <v>8008100</v>
      </c>
      <c r="G259" s="8">
        <v>7385729</v>
      </c>
      <c r="H259" s="8">
        <v>8503011</v>
      </c>
      <c r="I259" s="8">
        <v>975505</v>
      </c>
      <c r="J259" s="8">
        <v>12037211</v>
      </c>
      <c r="K259" s="8">
        <v>0</v>
      </c>
      <c r="L259" s="8">
        <f t="shared" si="6"/>
        <v>63716677</v>
      </c>
      <c r="M259" s="8">
        <v>0</v>
      </c>
      <c r="N259" s="8">
        <v>0</v>
      </c>
      <c r="O259" s="8">
        <f>SUM(L259:N259)</f>
        <v>63716677</v>
      </c>
      <c r="P259" s="57">
        <f>J259</f>
        <v>12037211</v>
      </c>
      <c r="Q259" s="2"/>
    </row>
    <row r="260" spans="1:17" x14ac:dyDescent="0.25">
      <c r="A260" s="6" t="s">
        <v>111</v>
      </c>
      <c r="B260" s="7" t="s">
        <v>47</v>
      </c>
      <c r="C260" s="7">
        <v>900226715</v>
      </c>
      <c r="D260" s="7" t="s">
        <v>35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130</v>
      </c>
      <c r="K260" s="8">
        <v>0</v>
      </c>
      <c r="L260" s="8">
        <f t="shared" si="6"/>
        <v>130</v>
      </c>
      <c r="M260" s="8">
        <v>0</v>
      </c>
      <c r="N260" s="8">
        <v>0</v>
      </c>
      <c r="O260" s="8">
        <f>SUM(L260:N260)</f>
        <v>130</v>
      </c>
      <c r="P260" s="57">
        <f>J260</f>
        <v>130</v>
      </c>
      <c r="Q260" s="2"/>
    </row>
    <row r="261" spans="1:17" ht="15.75" thickBot="1" x14ac:dyDescent="0.3">
      <c r="A261" s="11" t="s">
        <v>111</v>
      </c>
      <c r="B261" s="12" t="s">
        <v>47</v>
      </c>
      <c r="C261" s="12">
        <v>901037916</v>
      </c>
      <c r="D261" s="12" t="s">
        <v>113</v>
      </c>
      <c r="E261" s="13">
        <v>0</v>
      </c>
      <c r="F261" s="13">
        <v>0</v>
      </c>
      <c r="G261" s="13">
        <v>0</v>
      </c>
      <c r="H261" s="13">
        <v>728199</v>
      </c>
      <c r="I261" s="13">
        <v>7753035</v>
      </c>
      <c r="J261" s="13">
        <v>7278482</v>
      </c>
      <c r="K261" s="13">
        <v>0</v>
      </c>
      <c r="L261" s="13">
        <f t="shared" si="6"/>
        <v>15759716</v>
      </c>
      <c r="M261" s="13">
        <v>0</v>
      </c>
      <c r="N261" s="13">
        <v>0</v>
      </c>
      <c r="O261" s="13">
        <f>SUM(L261:N261)</f>
        <v>15759716</v>
      </c>
      <c r="P261" s="58">
        <f>J261</f>
        <v>7278482</v>
      </c>
      <c r="Q261" s="2"/>
    </row>
    <row r="262" spans="1:17" ht="15.75" thickBot="1" x14ac:dyDescent="0.3">
      <c r="A262" s="140" t="s">
        <v>248</v>
      </c>
      <c r="B262" s="141"/>
      <c r="C262" s="141"/>
      <c r="D262" s="141"/>
      <c r="E262" s="28">
        <f>SUM(E245:E261)</f>
        <v>145391904</v>
      </c>
      <c r="F262" s="28">
        <f t="shared" ref="F262:P262" si="7">SUM(F245:F261)</f>
        <v>30329903</v>
      </c>
      <c r="G262" s="28">
        <f t="shared" si="7"/>
        <v>25814869</v>
      </c>
      <c r="H262" s="28">
        <f t="shared" si="7"/>
        <v>80979511</v>
      </c>
      <c r="I262" s="28">
        <f t="shared" si="7"/>
        <v>149167910</v>
      </c>
      <c r="J262" s="28">
        <f t="shared" si="7"/>
        <v>611692105.10000002</v>
      </c>
      <c r="K262" s="28">
        <f t="shared" si="7"/>
        <v>0</v>
      </c>
      <c r="L262" s="28">
        <f t="shared" si="7"/>
        <v>1043376202.1</v>
      </c>
      <c r="M262" s="28">
        <f>SUM(M245:M261)</f>
        <v>0</v>
      </c>
      <c r="N262" s="28">
        <f t="shared" si="7"/>
        <v>0</v>
      </c>
      <c r="O262" s="28">
        <f t="shared" si="7"/>
        <v>1043376202.1</v>
      </c>
      <c r="P262" s="18">
        <f t="shared" si="7"/>
        <v>611692105.10000002</v>
      </c>
      <c r="Q262" s="2"/>
    </row>
    <row r="263" spans="1:17" ht="15.75" thickBot="1" x14ac:dyDescent="0.3">
      <c r="A263" s="140" t="s">
        <v>277</v>
      </c>
      <c r="B263" s="141"/>
      <c r="C263" s="141"/>
      <c r="D263" s="141"/>
      <c r="E263" s="28">
        <f>E262+E244</f>
        <v>25741255290.84</v>
      </c>
      <c r="F263" s="28">
        <f t="shared" ref="F263:P263" si="8">F262+F244</f>
        <v>21173178909.630001</v>
      </c>
      <c r="G263" s="28">
        <f t="shared" si="8"/>
        <v>21385107731</v>
      </c>
      <c r="H263" s="28">
        <f t="shared" si="8"/>
        <v>35088445681.590004</v>
      </c>
      <c r="I263" s="28">
        <f t="shared" si="8"/>
        <v>36800808250.510002</v>
      </c>
      <c r="J263" s="28">
        <f t="shared" si="8"/>
        <v>246018326469.54004</v>
      </c>
      <c r="K263" s="28">
        <f t="shared" si="8"/>
        <v>61970028402</v>
      </c>
      <c r="L263" s="28">
        <f t="shared" si="8"/>
        <v>448177150735.11005</v>
      </c>
      <c r="M263" s="28">
        <f>M262+M244</f>
        <v>-17690991934.77</v>
      </c>
      <c r="N263" s="28">
        <f t="shared" si="8"/>
        <v>-17047200536.85</v>
      </c>
      <c r="O263" s="28">
        <f t="shared" si="8"/>
        <v>413438958263.49005</v>
      </c>
      <c r="P263" s="18">
        <f t="shared" si="8"/>
        <v>243594542463.54004</v>
      </c>
      <c r="Q263" s="2"/>
    </row>
    <row r="264" spans="1:17" x14ac:dyDescent="0.25">
      <c r="A264" s="62" t="s">
        <v>47</v>
      </c>
      <c r="B264" s="24" t="s">
        <v>278</v>
      </c>
      <c r="C264" s="7"/>
      <c r="D264" t="s">
        <v>279</v>
      </c>
      <c r="E264" s="26">
        <v>0</v>
      </c>
      <c r="F264" s="26">
        <v>0</v>
      </c>
      <c r="G264" s="26">
        <v>0</v>
      </c>
      <c r="H264" s="26">
        <v>0</v>
      </c>
      <c r="I264" s="26">
        <v>30899364</v>
      </c>
      <c r="J264" s="26">
        <v>0</v>
      </c>
      <c r="K264" s="26">
        <v>0</v>
      </c>
      <c r="L264" s="26">
        <f t="shared" ref="L264:L276" si="9">SUM(E264:K264)</f>
        <v>30899364</v>
      </c>
      <c r="M264" s="26">
        <v>0</v>
      </c>
      <c r="N264" s="26">
        <v>0</v>
      </c>
      <c r="O264" s="27">
        <f>SUM(L264:N264)</f>
        <v>30899364</v>
      </c>
      <c r="P264" s="26">
        <v>0</v>
      </c>
      <c r="Q264" s="2"/>
    </row>
    <row r="265" spans="1:17" x14ac:dyDescent="0.25">
      <c r="A265" s="62" t="s">
        <v>47</v>
      </c>
      <c r="B265" s="24" t="s">
        <v>278</v>
      </c>
      <c r="C265" s="7"/>
      <c r="D265" s="24" t="s">
        <v>268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178328480</v>
      </c>
      <c r="K265" s="26">
        <v>0</v>
      </c>
      <c r="L265" s="26">
        <f t="shared" si="9"/>
        <v>178328480</v>
      </c>
      <c r="M265" s="26">
        <v>0</v>
      </c>
      <c r="N265" s="26">
        <v>0</v>
      </c>
      <c r="O265" s="27">
        <f>SUM(L265:N265)</f>
        <v>178328480</v>
      </c>
      <c r="P265" s="26">
        <v>0</v>
      </c>
      <c r="Q265" s="2"/>
    </row>
    <row r="266" spans="1:17" x14ac:dyDescent="0.25">
      <c r="A266" s="62" t="s">
        <v>47</v>
      </c>
      <c r="B266" s="24" t="s">
        <v>278</v>
      </c>
      <c r="C266" s="7"/>
      <c r="D266" s="24" t="s">
        <v>267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1796269</v>
      </c>
      <c r="K266" s="26">
        <v>0</v>
      </c>
      <c r="L266" s="26">
        <f t="shared" si="9"/>
        <v>1796269</v>
      </c>
      <c r="M266" s="26">
        <v>0</v>
      </c>
      <c r="N266" s="26">
        <v>0</v>
      </c>
      <c r="O266" s="27">
        <f>SUM(L266:N266)</f>
        <v>1796269</v>
      </c>
      <c r="P266" s="26">
        <v>0</v>
      </c>
      <c r="Q266" s="2"/>
    </row>
    <row r="267" spans="1:17" x14ac:dyDescent="0.25">
      <c r="A267" s="62" t="s">
        <v>47</v>
      </c>
      <c r="B267" s="24" t="s">
        <v>278</v>
      </c>
      <c r="C267" s="7"/>
      <c r="D267" s="24" t="s">
        <v>280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21890479</v>
      </c>
      <c r="K267" s="26">
        <v>0</v>
      </c>
      <c r="L267" s="26">
        <f t="shared" si="9"/>
        <v>21890479</v>
      </c>
      <c r="M267" s="26">
        <v>0</v>
      </c>
      <c r="N267" s="26">
        <v>0</v>
      </c>
      <c r="O267" s="27">
        <f>SUM(L267:N267)</f>
        <v>21890479</v>
      </c>
      <c r="P267" s="26">
        <v>0</v>
      </c>
      <c r="Q267" s="2"/>
    </row>
    <row r="268" spans="1:17" x14ac:dyDescent="0.25">
      <c r="A268" s="62" t="s">
        <v>47</v>
      </c>
      <c r="B268" s="24" t="s">
        <v>278</v>
      </c>
      <c r="C268" s="7"/>
      <c r="D268" s="24" t="s">
        <v>264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15057603</v>
      </c>
      <c r="K268" s="26">
        <v>0</v>
      </c>
      <c r="L268" s="26">
        <f t="shared" si="9"/>
        <v>15057603</v>
      </c>
      <c r="M268" s="26">
        <v>0</v>
      </c>
      <c r="N268" s="26">
        <v>0</v>
      </c>
      <c r="O268" s="27">
        <f>SUM(L268:N268)</f>
        <v>15057603</v>
      </c>
      <c r="P268" s="26">
        <v>0</v>
      </c>
      <c r="Q268" s="2"/>
    </row>
    <row r="269" spans="1:17" x14ac:dyDescent="0.25">
      <c r="A269" s="62" t="s">
        <v>47</v>
      </c>
      <c r="B269" s="24" t="s">
        <v>278</v>
      </c>
      <c r="C269" s="7"/>
      <c r="D269" s="24" t="s">
        <v>263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3384438</v>
      </c>
      <c r="K269" s="26">
        <v>0</v>
      </c>
      <c r="L269" s="26">
        <f t="shared" si="9"/>
        <v>3384438</v>
      </c>
      <c r="M269" s="26">
        <v>0</v>
      </c>
      <c r="N269" s="26">
        <v>0</v>
      </c>
      <c r="O269" s="27">
        <f>SUM(L269:N269)</f>
        <v>3384438</v>
      </c>
      <c r="P269" s="26">
        <v>0</v>
      </c>
      <c r="Q269" s="2"/>
    </row>
    <row r="270" spans="1:17" x14ac:dyDescent="0.25">
      <c r="A270" s="62" t="s">
        <v>47</v>
      </c>
      <c r="B270" s="24" t="s">
        <v>278</v>
      </c>
      <c r="C270" s="7"/>
      <c r="D270" s="24" t="s">
        <v>281</v>
      </c>
      <c r="E270" s="26">
        <v>0</v>
      </c>
      <c r="F270" s="26">
        <v>0</v>
      </c>
      <c r="G270" s="26">
        <v>0</v>
      </c>
      <c r="H270" s="26">
        <v>0</v>
      </c>
      <c r="I270" s="26">
        <v>69090149.030000001</v>
      </c>
      <c r="J270" s="26">
        <v>756896184.5</v>
      </c>
      <c r="K270" s="26">
        <v>0</v>
      </c>
      <c r="L270" s="26">
        <f t="shared" si="9"/>
        <v>825986333.52999997</v>
      </c>
      <c r="M270" s="26">
        <v>0</v>
      </c>
      <c r="N270" s="26">
        <v>0</v>
      </c>
      <c r="O270" s="27">
        <f>SUM(L270:N270)</f>
        <v>825986333.52999997</v>
      </c>
      <c r="P270" s="26">
        <v>0</v>
      </c>
      <c r="Q270" s="2"/>
    </row>
    <row r="271" spans="1:17" x14ac:dyDescent="0.25">
      <c r="A271" s="62" t="s">
        <v>47</v>
      </c>
      <c r="B271" s="24" t="s">
        <v>278</v>
      </c>
      <c r="C271" s="7"/>
      <c r="D271" s="24" t="s">
        <v>266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82707266</v>
      </c>
      <c r="K271" s="26">
        <v>0</v>
      </c>
      <c r="L271" s="26">
        <f t="shared" si="9"/>
        <v>82707266</v>
      </c>
      <c r="M271" s="26">
        <v>0</v>
      </c>
      <c r="N271" s="26">
        <v>0</v>
      </c>
      <c r="O271" s="27">
        <f>SUM(L271:N271)</f>
        <v>82707266</v>
      </c>
      <c r="P271" s="26">
        <v>0</v>
      </c>
      <c r="Q271" s="2"/>
    </row>
    <row r="272" spans="1:17" x14ac:dyDescent="0.25">
      <c r="A272" s="62" t="s">
        <v>47</v>
      </c>
      <c r="B272" s="24" t="s">
        <v>278</v>
      </c>
      <c r="C272" s="7"/>
      <c r="D272" t="s">
        <v>282</v>
      </c>
      <c r="E272" s="26">
        <v>0</v>
      </c>
      <c r="F272" s="26">
        <v>0</v>
      </c>
      <c r="G272" s="26">
        <v>0</v>
      </c>
      <c r="H272" s="26">
        <v>0</v>
      </c>
      <c r="I272" s="26">
        <v>1023998798.8000001</v>
      </c>
      <c r="J272" s="26">
        <v>0</v>
      </c>
      <c r="K272" s="26">
        <v>0</v>
      </c>
      <c r="L272" s="26">
        <f t="shared" si="9"/>
        <v>1023998798.8000001</v>
      </c>
      <c r="M272" s="26">
        <v>0</v>
      </c>
      <c r="N272" s="26">
        <v>0</v>
      </c>
      <c r="O272" s="27">
        <f>SUM(L272:N272)</f>
        <v>1023998798.8000001</v>
      </c>
      <c r="P272" s="26">
        <v>0</v>
      </c>
      <c r="Q272" s="2"/>
    </row>
    <row r="273" spans="1:17" x14ac:dyDescent="0.25">
      <c r="A273" s="62" t="s">
        <v>47</v>
      </c>
      <c r="B273" s="24" t="s">
        <v>278</v>
      </c>
      <c r="C273" s="7"/>
      <c r="D273" s="24" t="s">
        <v>259</v>
      </c>
      <c r="E273" s="26">
        <v>0</v>
      </c>
      <c r="F273" s="26">
        <v>0</v>
      </c>
      <c r="G273" s="26">
        <v>0</v>
      </c>
      <c r="H273" s="26">
        <v>0</v>
      </c>
      <c r="I273" s="26">
        <v>236210124.11000001</v>
      </c>
      <c r="J273" s="26">
        <v>0</v>
      </c>
      <c r="K273" s="26">
        <v>0</v>
      </c>
      <c r="L273" s="26">
        <f t="shared" si="9"/>
        <v>236210124.11000001</v>
      </c>
      <c r="M273" s="26">
        <v>0</v>
      </c>
      <c r="N273" s="26">
        <v>0</v>
      </c>
      <c r="O273" s="27">
        <f>SUM(L273:N273)</f>
        <v>236210124.11000001</v>
      </c>
      <c r="P273" s="26">
        <v>0</v>
      </c>
      <c r="Q273" s="2"/>
    </row>
    <row r="274" spans="1:17" x14ac:dyDescent="0.25">
      <c r="A274" s="62" t="s">
        <v>47</v>
      </c>
      <c r="B274" s="24" t="s">
        <v>278</v>
      </c>
      <c r="C274" s="7"/>
      <c r="D274" s="24" t="s">
        <v>262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6">
        <v>2368799</v>
      </c>
      <c r="K274" s="26">
        <v>0</v>
      </c>
      <c r="L274" s="26">
        <f t="shared" si="9"/>
        <v>2368799</v>
      </c>
      <c r="M274" s="26">
        <v>0</v>
      </c>
      <c r="N274" s="26">
        <v>0</v>
      </c>
      <c r="O274" s="27">
        <f>SUM(L274:N274)</f>
        <v>2368799</v>
      </c>
      <c r="P274" s="26">
        <v>0</v>
      </c>
      <c r="Q274" s="2"/>
    </row>
    <row r="275" spans="1:17" x14ac:dyDescent="0.25">
      <c r="A275" s="62" t="s">
        <v>47</v>
      </c>
      <c r="B275" s="24" t="s">
        <v>278</v>
      </c>
      <c r="C275" s="7"/>
      <c r="D275" s="63" t="s">
        <v>260</v>
      </c>
      <c r="E275" s="64">
        <v>0</v>
      </c>
      <c r="F275" s="64">
        <v>0</v>
      </c>
      <c r="G275" s="64">
        <v>0</v>
      </c>
      <c r="H275" s="64">
        <v>0</v>
      </c>
      <c r="I275" s="64">
        <v>0</v>
      </c>
      <c r="J275" s="64">
        <v>280359174</v>
      </c>
      <c r="K275" s="64">
        <v>0</v>
      </c>
      <c r="L275" s="64">
        <f t="shared" si="9"/>
        <v>280359174</v>
      </c>
      <c r="M275" s="64">
        <v>0</v>
      </c>
      <c r="N275" s="64">
        <v>0</v>
      </c>
      <c r="O275" s="109">
        <f>SUM(L275:N275)</f>
        <v>280359174</v>
      </c>
      <c r="P275" s="64">
        <v>0</v>
      </c>
      <c r="Q275" s="2"/>
    </row>
    <row r="276" spans="1:17" ht="15.75" thickBot="1" x14ac:dyDescent="0.3">
      <c r="A276" s="65" t="s">
        <v>47</v>
      </c>
      <c r="B276" s="66" t="s">
        <v>278</v>
      </c>
      <c r="C276" s="12"/>
      <c r="D276" s="66" t="s">
        <v>261</v>
      </c>
      <c r="E276" s="67">
        <v>0</v>
      </c>
      <c r="F276" s="67">
        <v>0</v>
      </c>
      <c r="G276" s="67">
        <v>0</v>
      </c>
      <c r="H276" s="67">
        <v>0</v>
      </c>
      <c r="I276" s="67">
        <v>0</v>
      </c>
      <c r="J276" s="67">
        <v>2792835</v>
      </c>
      <c r="K276" s="67">
        <v>0</v>
      </c>
      <c r="L276" s="67">
        <f t="shared" si="9"/>
        <v>2792835</v>
      </c>
      <c r="M276" s="67">
        <v>0</v>
      </c>
      <c r="N276" s="67">
        <v>0</v>
      </c>
      <c r="O276" s="110">
        <f>SUM(L276:N276)</f>
        <v>2792835</v>
      </c>
      <c r="P276" s="67">
        <v>0</v>
      </c>
      <c r="Q276" s="2"/>
    </row>
    <row r="277" spans="1:17" ht="15.75" thickBot="1" x14ac:dyDescent="0.3">
      <c r="A277" s="142" t="s">
        <v>269</v>
      </c>
      <c r="B277" s="143"/>
      <c r="C277" s="143"/>
      <c r="D277" s="143"/>
      <c r="E277" s="68">
        <f>SUM(E264:E276)</f>
        <v>0</v>
      </c>
      <c r="F277" s="68">
        <f t="shared" ref="F277:H277" si="10">SUM(F264:F276)</f>
        <v>0</v>
      </c>
      <c r="G277" s="68">
        <f t="shared" si="10"/>
        <v>0</v>
      </c>
      <c r="H277" s="68">
        <f t="shared" si="10"/>
        <v>0</v>
      </c>
      <c r="I277" s="68">
        <f>SUM(I264:I276)</f>
        <v>1360198435.9400001</v>
      </c>
      <c r="J277" s="68">
        <f>SUM(J264:J276)</f>
        <v>1345581527.5</v>
      </c>
      <c r="K277" s="68">
        <f t="shared" ref="K277:O277" si="11">SUM(K264:K276)</f>
        <v>0</v>
      </c>
      <c r="L277" s="68">
        <f t="shared" si="11"/>
        <v>2705779963.4400001</v>
      </c>
      <c r="M277" s="68">
        <f>SUM(M264:M276)</f>
        <v>0</v>
      </c>
      <c r="N277" s="68">
        <f t="shared" si="11"/>
        <v>0</v>
      </c>
      <c r="O277" s="68">
        <f t="shared" si="11"/>
        <v>2705779963.4400001</v>
      </c>
      <c r="P277" s="68">
        <f t="shared" ref="P277" si="12">SUM(P264:P276)</f>
        <v>0</v>
      </c>
      <c r="Q277" s="2"/>
    </row>
    <row r="278" spans="1:17" ht="15.75" thickBot="1" x14ac:dyDescent="0.3">
      <c r="A278" s="142" t="s">
        <v>283</v>
      </c>
      <c r="B278" s="143"/>
      <c r="C278" s="143"/>
      <c r="D278" s="144"/>
      <c r="E278" s="68">
        <f>E277+E263</f>
        <v>25741255290.84</v>
      </c>
      <c r="F278" s="68">
        <f t="shared" ref="F278:O278" si="13">F277+F263</f>
        <v>21173178909.630001</v>
      </c>
      <c r="G278" s="68">
        <f t="shared" si="13"/>
        <v>21385107731</v>
      </c>
      <c r="H278" s="68">
        <f t="shared" si="13"/>
        <v>35088445681.590004</v>
      </c>
      <c r="I278" s="68">
        <f t="shared" si="13"/>
        <v>38161006686.450005</v>
      </c>
      <c r="J278" s="68">
        <f>J277+J263</f>
        <v>247363907997.04004</v>
      </c>
      <c r="K278" s="68">
        <f t="shared" si="13"/>
        <v>61970028402</v>
      </c>
      <c r="L278" s="68">
        <f t="shared" si="13"/>
        <v>450882930698.55005</v>
      </c>
      <c r="M278" s="68">
        <f>M277+M263</f>
        <v>-17690991934.77</v>
      </c>
      <c r="N278" s="68">
        <f t="shared" si="13"/>
        <v>-17047200536.85</v>
      </c>
      <c r="O278" s="68">
        <f t="shared" si="13"/>
        <v>416144738226.93005</v>
      </c>
      <c r="P278" s="68">
        <f t="shared" ref="P278" si="14">P277+P263</f>
        <v>243594542463.54004</v>
      </c>
      <c r="Q278" s="2"/>
    </row>
    <row r="280" spans="1:17" ht="15.75" thickBot="1" x14ac:dyDescent="0.3">
      <c r="P280" s="1"/>
    </row>
    <row r="281" spans="1:17" ht="15.75" thickBot="1" x14ac:dyDescent="0.3">
      <c r="E281" s="4"/>
      <c r="F281" s="4"/>
      <c r="G281" s="4"/>
      <c r="H281" s="4"/>
      <c r="I281" s="4"/>
      <c r="J281" s="69" t="s">
        <v>284</v>
      </c>
      <c r="K281" s="70" t="s">
        <v>285</v>
      </c>
      <c r="L281" s="71" t="s">
        <v>286</v>
      </c>
      <c r="M281" s="72" t="s">
        <v>287</v>
      </c>
      <c r="N281" s="79" t="s">
        <v>288</v>
      </c>
    </row>
    <row r="282" spans="1:17" x14ac:dyDescent="0.25">
      <c r="E282" s="74"/>
      <c r="F282" s="74"/>
      <c r="G282" s="74"/>
      <c r="H282" s="4"/>
      <c r="I282" s="4"/>
      <c r="J282" s="145" t="s">
        <v>289</v>
      </c>
      <c r="K282" s="148">
        <v>244940123991.04001</v>
      </c>
      <c r="L282" s="73">
        <f>J263-9138913930</f>
        <v>236879412539.54004</v>
      </c>
      <c r="M282" s="133">
        <f>K282-L282-L283-L284-L285</f>
        <v>-3.0517578125E-5</v>
      </c>
      <c r="N282" s="136" t="s">
        <v>290</v>
      </c>
    </row>
    <row r="283" spans="1:17" x14ac:dyDescent="0.25">
      <c r="E283" s="74"/>
      <c r="F283" s="74"/>
      <c r="G283" s="74"/>
      <c r="H283" s="74"/>
      <c r="I283" s="4"/>
      <c r="J283" s="146"/>
      <c r="K283" s="149"/>
      <c r="L283" s="75">
        <f>J277</f>
        <v>1345581527.5</v>
      </c>
      <c r="M283" s="134"/>
      <c r="N283" s="115" t="s">
        <v>291</v>
      </c>
    </row>
    <row r="284" spans="1:17" x14ac:dyDescent="0.25">
      <c r="E284" s="74"/>
      <c r="F284" s="74"/>
      <c r="G284" s="74"/>
      <c r="H284" s="74"/>
      <c r="I284" s="4"/>
      <c r="J284" s="146"/>
      <c r="K284" s="149"/>
      <c r="L284" s="75">
        <v>6244385975</v>
      </c>
      <c r="M284" s="134"/>
      <c r="N284" s="137" t="s">
        <v>292</v>
      </c>
    </row>
    <row r="285" spans="1:17" ht="15.75" thickBot="1" x14ac:dyDescent="0.3">
      <c r="E285" s="74"/>
      <c r="F285" s="74"/>
      <c r="G285" s="74"/>
      <c r="H285" s="74"/>
      <c r="I285" s="4"/>
      <c r="J285" s="147"/>
      <c r="K285" s="150"/>
      <c r="L285" s="76">
        <f>H161+I161</f>
        <v>470743949</v>
      </c>
      <c r="M285" s="135"/>
      <c r="N285" s="138" t="s">
        <v>293</v>
      </c>
    </row>
    <row r="286" spans="1:17" x14ac:dyDescent="0.25">
      <c r="E286" s="74"/>
      <c r="F286" s="74"/>
      <c r="G286" s="74"/>
      <c r="H286" s="74"/>
      <c r="I286" s="4"/>
      <c r="J286" s="145" t="s">
        <v>294</v>
      </c>
      <c r="K286" s="148">
        <v>143972778305.51001</v>
      </c>
      <c r="L286" s="77">
        <f>E263+F263+G263+H263+I263+9138913930</f>
        <v>149327709793.57001</v>
      </c>
      <c r="M286" s="123">
        <f>K286-L286-L287-L288-L289</f>
        <v>1.9073486328125E-6</v>
      </c>
      <c r="N286" s="126" t="s">
        <v>295</v>
      </c>
    </row>
    <row r="287" spans="1:17" x14ac:dyDescent="0.25">
      <c r="E287" s="74"/>
      <c r="F287" s="74"/>
      <c r="G287" s="74"/>
      <c r="H287" s="74"/>
      <c r="I287" s="4"/>
      <c r="J287" s="146"/>
      <c r="K287" s="149"/>
      <c r="L287" s="75">
        <f>I277</f>
        <v>1360198435.9400001</v>
      </c>
      <c r="M287" s="124"/>
      <c r="N287" s="127" t="s">
        <v>296</v>
      </c>
    </row>
    <row r="288" spans="1:17" x14ac:dyDescent="0.25">
      <c r="E288" s="74"/>
      <c r="F288" s="74"/>
      <c r="G288" s="74"/>
      <c r="H288" s="74"/>
      <c r="I288" s="4"/>
      <c r="J288" s="146"/>
      <c r="K288" s="149"/>
      <c r="L288" s="75">
        <f>-L284</f>
        <v>-6244385975</v>
      </c>
      <c r="M288" s="124"/>
      <c r="N288" s="127" t="s">
        <v>297</v>
      </c>
    </row>
    <row r="289" spans="1:14" ht="15.75" thickBot="1" x14ac:dyDescent="0.3">
      <c r="E289" s="74"/>
      <c r="F289" s="74"/>
      <c r="G289" s="74"/>
      <c r="H289" s="74"/>
      <c r="I289" s="4"/>
      <c r="J289" s="147"/>
      <c r="K289" s="150"/>
      <c r="L289" s="78">
        <f>-L285</f>
        <v>-470743949</v>
      </c>
      <c r="M289" s="125"/>
      <c r="N289" s="128" t="s">
        <v>293</v>
      </c>
    </row>
    <row r="290" spans="1:14" ht="15.75" thickBot="1" x14ac:dyDescent="0.3">
      <c r="E290" s="74"/>
      <c r="F290" s="74"/>
      <c r="G290" s="74"/>
      <c r="H290" s="74"/>
      <c r="I290" s="4"/>
      <c r="J290" s="79" t="s">
        <v>8</v>
      </c>
      <c r="K290" s="116">
        <v>-17047200536.85</v>
      </c>
      <c r="L290" s="80">
        <f>N278</f>
        <v>-17047200536.85</v>
      </c>
      <c r="M290" s="81">
        <f>K290-L290</f>
        <v>0</v>
      </c>
      <c r="N290" s="129" t="s">
        <v>8</v>
      </c>
    </row>
    <row r="291" spans="1:14" ht="15.75" thickBot="1" x14ac:dyDescent="0.3">
      <c r="E291" s="74"/>
      <c r="F291" s="74"/>
      <c r="G291" s="74"/>
      <c r="H291" s="74"/>
      <c r="I291" s="4"/>
      <c r="J291" s="82" t="s">
        <v>7</v>
      </c>
      <c r="K291" s="117">
        <v>-17690991934.77</v>
      </c>
      <c r="L291" s="77">
        <f>M278</f>
        <v>-17690991934.77</v>
      </c>
      <c r="M291" s="83">
        <f>K291-L291</f>
        <v>0</v>
      </c>
      <c r="N291" s="130" t="s">
        <v>272</v>
      </c>
    </row>
    <row r="292" spans="1:14" ht="15.75" thickBot="1" x14ac:dyDescent="0.3">
      <c r="E292" s="74"/>
      <c r="F292" s="74"/>
      <c r="G292" s="74"/>
      <c r="H292" s="74"/>
      <c r="I292" s="4"/>
      <c r="J292" s="84" t="s">
        <v>298</v>
      </c>
      <c r="K292" s="113">
        <f>SUM(K282:K291)</f>
        <v>354174709824.93005</v>
      </c>
      <c r="L292" s="85">
        <f>SUM(L282:L291)</f>
        <v>354174709824.93005</v>
      </c>
      <c r="M292" s="86">
        <f>SUM(M282:M291)</f>
        <v>-2.86102294921875E-5</v>
      </c>
      <c r="N292" s="131"/>
    </row>
    <row r="293" spans="1:14" ht="15.75" thickBot="1" x14ac:dyDescent="0.3">
      <c r="E293" s="74"/>
      <c r="F293" s="74"/>
      <c r="G293" s="74"/>
      <c r="H293" s="74"/>
      <c r="I293" s="4"/>
      <c r="J293" s="4"/>
      <c r="K293" s="118"/>
      <c r="L293" s="4"/>
      <c r="M293" s="4"/>
      <c r="N293" s="4"/>
    </row>
    <row r="294" spans="1:14" ht="15.75" thickBot="1" x14ac:dyDescent="0.3">
      <c r="E294" s="74"/>
      <c r="F294" s="74"/>
      <c r="G294" s="74"/>
      <c r="H294" s="74"/>
      <c r="I294" s="4"/>
      <c r="J294" s="87" t="s">
        <v>284</v>
      </c>
      <c r="K294" s="119" t="s">
        <v>285</v>
      </c>
      <c r="L294" s="88" t="s">
        <v>299</v>
      </c>
      <c r="M294" s="89" t="s">
        <v>287</v>
      </c>
      <c r="N294" s="79" t="s">
        <v>288</v>
      </c>
    </row>
    <row r="295" spans="1:14" ht="25.5" customHeight="1" thickBot="1" x14ac:dyDescent="0.3">
      <c r="E295" s="74"/>
      <c r="F295" s="74"/>
      <c r="G295" s="74"/>
      <c r="H295" s="74"/>
      <c r="I295" s="4"/>
      <c r="J295" s="90" t="s">
        <v>300</v>
      </c>
      <c r="K295" s="111">
        <v>61970028402</v>
      </c>
      <c r="L295" s="111">
        <f>K278</f>
        <v>61970028402</v>
      </c>
      <c r="M295" s="112">
        <f>K295-L295</f>
        <v>0</v>
      </c>
      <c r="N295" s="132" t="s">
        <v>301</v>
      </c>
    </row>
    <row r="296" spans="1:14" ht="15.75" thickBot="1" x14ac:dyDescent="0.3">
      <c r="E296" s="74"/>
      <c r="F296" s="74"/>
      <c r="G296" s="74"/>
      <c r="H296" s="74"/>
      <c r="I296" s="4"/>
      <c r="J296" s="91" t="s">
        <v>298</v>
      </c>
      <c r="K296" s="113">
        <f>SUM(K295)</f>
        <v>61970028402</v>
      </c>
      <c r="L296" s="113">
        <f t="shared" ref="L296:N296" si="15">SUM(L295)</f>
        <v>61970028402</v>
      </c>
      <c r="M296" s="114">
        <f>SUM(M295)</f>
        <v>0</v>
      </c>
      <c r="N296" s="122"/>
    </row>
    <row r="297" spans="1:14" ht="15.75" thickBot="1" x14ac:dyDescent="0.3">
      <c r="A297" t="s">
        <v>302</v>
      </c>
      <c r="E297" s="74"/>
      <c r="F297" s="74"/>
      <c r="G297" s="74"/>
      <c r="H297" s="74"/>
      <c r="I297" s="4"/>
      <c r="J297" s="92"/>
      <c r="K297" s="120"/>
      <c r="L297" s="93"/>
      <c r="M297" s="94"/>
      <c r="N297" s="94"/>
    </row>
    <row r="298" spans="1:14" ht="15.75" thickBot="1" x14ac:dyDescent="0.3">
      <c r="E298" s="74"/>
      <c r="F298" s="74"/>
      <c r="G298" s="74"/>
      <c r="H298" s="74"/>
      <c r="I298" s="4"/>
      <c r="J298" s="95" t="s">
        <v>283</v>
      </c>
      <c r="K298" s="121">
        <f>K296+K292</f>
        <v>416144738226.93005</v>
      </c>
      <c r="L298" s="96">
        <f>L296+L292</f>
        <v>416144738226.93005</v>
      </c>
      <c r="M298" s="96">
        <f>M296+M292</f>
        <v>-2.86102294921875E-5</v>
      </c>
      <c r="N298" s="97"/>
    </row>
    <row r="299" spans="1:14" x14ac:dyDescent="0.25">
      <c r="E299" s="74"/>
      <c r="F299" s="74"/>
      <c r="G299" s="74"/>
      <c r="H299" s="4"/>
      <c r="I299" s="4"/>
      <c r="J299" s="4"/>
      <c r="K299" s="4"/>
      <c r="L299" s="4"/>
      <c r="M299" s="4"/>
      <c r="N299" s="4"/>
    </row>
    <row r="300" spans="1:14" x14ac:dyDescent="0.25">
      <c r="E300" s="4"/>
      <c r="F300" s="4"/>
      <c r="G300" s="4"/>
      <c r="H300" s="4"/>
      <c r="I300" s="4"/>
      <c r="J300" s="4"/>
      <c r="K300" s="4"/>
      <c r="L300" s="4"/>
      <c r="M300" s="4"/>
      <c r="N300" s="4"/>
    </row>
    <row r="301" spans="1:14" x14ac:dyDescent="0.25">
      <c r="A301" t="s">
        <v>303</v>
      </c>
      <c r="E301" s="4"/>
      <c r="F301" s="4"/>
      <c r="G301" s="4"/>
      <c r="H301" s="4"/>
      <c r="I301" s="4"/>
      <c r="J301" s="4"/>
      <c r="K301" s="4"/>
      <c r="L301" s="4"/>
      <c r="M301" s="4"/>
      <c r="N301" s="4"/>
    </row>
    <row r="302" spans="1:14" x14ac:dyDescent="0.25">
      <c r="A302" t="s">
        <v>304</v>
      </c>
      <c r="E302" s="4"/>
      <c r="F302" s="4"/>
      <c r="G302" s="4"/>
      <c r="H302" s="4"/>
      <c r="I302" s="4"/>
      <c r="J302" s="4"/>
      <c r="K302" s="4"/>
      <c r="L302" s="4"/>
      <c r="M302" s="4"/>
      <c r="N302" s="4"/>
    </row>
  </sheetData>
  <autoFilter ref="A4:Q278" xr:uid="{00000000-0009-0000-0000-000000000000}"/>
  <mergeCells count="11">
    <mergeCell ref="J286:J289"/>
    <mergeCell ref="K286:K289"/>
    <mergeCell ref="A277:D277"/>
    <mergeCell ref="A278:D278"/>
    <mergeCell ref="J282:J285"/>
    <mergeCell ref="K282:K285"/>
    <mergeCell ref="A1:O1"/>
    <mergeCell ref="A2:O2"/>
    <mergeCell ref="A244:D244"/>
    <mergeCell ref="A262:D262"/>
    <mergeCell ref="A263:D263"/>
  </mergeCells>
  <conditionalFormatting sqref="J4">
    <cfRule type="duplicateValues" dxfId="5" priority="2"/>
  </conditionalFormatting>
  <conditionalFormatting sqref="K4">
    <cfRule type="duplicateValues" dxfId="4" priority="3"/>
  </conditionalFormatting>
  <conditionalFormatting sqref="L4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21"/>
  <sheetViews>
    <sheetView workbookViewId="0">
      <pane ySplit="5" topLeftCell="A683" activePane="bottomLeft" state="frozen"/>
      <selection pane="bottomLeft" activeCell="F704" sqref="F704"/>
    </sheetView>
  </sheetViews>
  <sheetFormatPr baseColWidth="10" defaultRowHeight="15" x14ac:dyDescent="0.25"/>
  <cols>
    <col min="1" max="2" width="16.28515625" customWidth="1"/>
    <col min="4" max="4" width="44.7109375" customWidth="1"/>
    <col min="5" max="11" width="18.85546875" style="1" bestFit="1" customWidth="1"/>
    <col min="13" max="13" width="16.85546875" bestFit="1" customWidth="1"/>
  </cols>
  <sheetData>
    <row r="1" spans="1:12" x14ac:dyDescent="0.25">
      <c r="A1" s="157" t="s">
        <v>234</v>
      </c>
      <c r="B1" s="157"/>
      <c r="C1" s="157"/>
      <c r="D1" s="157"/>
      <c r="E1" s="157"/>
      <c r="F1" s="157"/>
      <c r="G1" s="157"/>
      <c r="H1" s="157"/>
      <c r="I1" s="157"/>
      <c r="J1" s="157"/>
      <c r="K1" s="4"/>
      <c r="L1" s="4"/>
    </row>
    <row r="2" spans="1:12" x14ac:dyDescent="0.25">
      <c r="A2" s="157" t="s">
        <v>235</v>
      </c>
      <c r="B2" s="157"/>
      <c r="C2" s="157"/>
      <c r="D2" s="157"/>
      <c r="E2" s="157"/>
      <c r="F2" s="157"/>
      <c r="G2" s="157"/>
      <c r="H2" s="157"/>
      <c r="I2" s="157"/>
      <c r="J2" s="157"/>
      <c r="K2" s="4"/>
      <c r="L2" s="4"/>
    </row>
    <row r="3" spans="1:12" x14ac:dyDescent="0.25">
      <c r="A3" s="157" t="s">
        <v>236</v>
      </c>
      <c r="B3" s="157"/>
      <c r="C3" s="157"/>
      <c r="D3" s="157"/>
      <c r="E3" s="157"/>
      <c r="F3" s="157"/>
      <c r="G3" s="157"/>
      <c r="H3" s="157"/>
      <c r="I3" s="157"/>
      <c r="J3" s="157"/>
      <c r="K3" s="4"/>
      <c r="L3" s="4"/>
    </row>
    <row r="4" spans="1:12" ht="15.75" thickBot="1" x14ac:dyDescent="0.3">
      <c r="A4" t="s">
        <v>237</v>
      </c>
      <c r="E4"/>
      <c r="F4"/>
      <c r="H4" s="4"/>
      <c r="I4" s="4"/>
      <c r="J4" s="4"/>
      <c r="K4" s="4"/>
      <c r="L4" s="4"/>
    </row>
    <row r="5" spans="1:12" ht="78" customHeight="1" thickBot="1" x14ac:dyDescent="0.3">
      <c r="A5" s="47" t="s">
        <v>0</v>
      </c>
      <c r="B5" s="48" t="s">
        <v>1</v>
      </c>
      <c r="C5" s="48" t="s">
        <v>238</v>
      </c>
      <c r="D5" s="49" t="s">
        <v>239</v>
      </c>
      <c r="E5" s="50" t="s">
        <v>274</v>
      </c>
      <c r="F5" s="50" t="s">
        <v>240</v>
      </c>
      <c r="G5" s="51" t="s">
        <v>241</v>
      </c>
      <c r="H5" s="51" t="s">
        <v>242</v>
      </c>
      <c r="I5" s="51" t="s">
        <v>243</v>
      </c>
      <c r="J5" s="34" t="s">
        <v>244</v>
      </c>
      <c r="K5" s="34" t="s">
        <v>245</v>
      </c>
    </row>
    <row r="6" spans="1:12" x14ac:dyDescent="0.25">
      <c r="A6" s="19" t="s">
        <v>12</v>
      </c>
      <c r="B6" s="16" t="s">
        <v>13</v>
      </c>
      <c r="C6" s="16">
        <v>800088702</v>
      </c>
      <c r="D6" s="16" t="s">
        <v>316</v>
      </c>
      <c r="E6" s="17">
        <v>1547127684</v>
      </c>
      <c r="F6" s="17">
        <v>1242024959.8</v>
      </c>
      <c r="G6" s="17">
        <v>1104902764.1099999</v>
      </c>
      <c r="H6" s="17">
        <v>1381346693.7100003</v>
      </c>
      <c r="I6" s="17">
        <v>1216234709.24</v>
      </c>
      <c r="J6" s="17">
        <v>611093421.02999973</v>
      </c>
      <c r="K6" s="41">
        <v>786863595.33999991</v>
      </c>
    </row>
    <row r="7" spans="1:12" x14ac:dyDescent="0.25">
      <c r="A7" s="6" t="s">
        <v>12</v>
      </c>
      <c r="B7" s="7" t="s">
        <v>13</v>
      </c>
      <c r="C7" s="7">
        <v>800112806</v>
      </c>
      <c r="D7" s="7" t="s">
        <v>317</v>
      </c>
      <c r="E7" s="8">
        <v>201538776</v>
      </c>
      <c r="F7" s="8">
        <v>211999569</v>
      </c>
      <c r="G7" s="8">
        <v>111374178</v>
      </c>
      <c r="H7" s="8">
        <v>153922215</v>
      </c>
      <c r="I7" s="8">
        <v>106297942</v>
      </c>
      <c r="J7" s="8">
        <v>154045975</v>
      </c>
      <c r="K7" s="42">
        <v>66363035</v>
      </c>
    </row>
    <row r="8" spans="1:12" x14ac:dyDescent="0.25">
      <c r="A8" s="6" t="s">
        <v>12</v>
      </c>
      <c r="B8" s="7" t="s">
        <v>13</v>
      </c>
      <c r="C8" s="7">
        <v>800130907</v>
      </c>
      <c r="D8" s="7" t="s">
        <v>318</v>
      </c>
      <c r="E8" s="8">
        <v>4789176349</v>
      </c>
      <c r="F8" s="8">
        <v>3757594075</v>
      </c>
      <c r="G8" s="8">
        <v>2141893142.98</v>
      </c>
      <c r="H8" s="8">
        <v>4207702615.3700008</v>
      </c>
      <c r="I8" s="8">
        <v>1941849082.9400005</v>
      </c>
      <c r="J8" s="8">
        <v>1808023863.6200004</v>
      </c>
      <c r="K8" s="42">
        <v>2426889091.4900002</v>
      </c>
    </row>
    <row r="9" spans="1:12" x14ac:dyDescent="0.25">
      <c r="A9" s="6" t="s">
        <v>12</v>
      </c>
      <c r="B9" s="7" t="s">
        <v>13</v>
      </c>
      <c r="C9" s="7">
        <v>800162035</v>
      </c>
      <c r="D9" s="7" t="s">
        <v>319</v>
      </c>
      <c r="E9" s="8">
        <v>343351</v>
      </c>
      <c r="F9" s="8">
        <v>0</v>
      </c>
      <c r="G9" s="8">
        <v>121868253.67</v>
      </c>
      <c r="H9" s="8">
        <v>121868253.67</v>
      </c>
      <c r="I9" s="8">
        <v>126142911.67</v>
      </c>
      <c r="J9" s="8">
        <v>141997489.87</v>
      </c>
      <c r="K9" s="42">
        <v>165540468.87</v>
      </c>
    </row>
    <row r="10" spans="1:12" x14ac:dyDescent="0.25">
      <c r="A10" s="6" t="s">
        <v>12</v>
      </c>
      <c r="B10" s="7" t="s">
        <v>13</v>
      </c>
      <c r="C10" s="7">
        <v>800251440</v>
      </c>
      <c r="D10" s="7" t="s">
        <v>320</v>
      </c>
      <c r="E10" s="8">
        <v>4341786858</v>
      </c>
      <c r="F10" s="8">
        <v>5204218878</v>
      </c>
      <c r="G10" s="8">
        <v>3069888898.96</v>
      </c>
      <c r="H10" s="8">
        <v>3090041239.6800003</v>
      </c>
      <c r="I10" s="8">
        <v>1963259916.3099992</v>
      </c>
      <c r="J10" s="8">
        <v>3292500338.170001</v>
      </c>
      <c r="K10" s="42">
        <v>3053305085.3699999</v>
      </c>
    </row>
    <row r="11" spans="1:12" x14ac:dyDescent="0.25">
      <c r="A11" s="6" t="s">
        <v>12</v>
      </c>
      <c r="B11" s="7" t="s">
        <v>13</v>
      </c>
      <c r="C11" s="7">
        <v>805001157</v>
      </c>
      <c r="D11" s="7" t="s">
        <v>321</v>
      </c>
      <c r="E11" s="8">
        <v>128104859</v>
      </c>
      <c r="F11" s="8">
        <v>145229176</v>
      </c>
      <c r="G11" s="8">
        <v>282275363.00999999</v>
      </c>
      <c r="H11" s="8">
        <v>205506438.25999999</v>
      </c>
      <c r="I11" s="8">
        <v>225994658.70999998</v>
      </c>
      <c r="J11" s="8">
        <v>240428809.50999999</v>
      </c>
      <c r="K11" s="42">
        <v>232083949.31</v>
      </c>
    </row>
    <row r="12" spans="1:12" x14ac:dyDescent="0.25">
      <c r="A12" s="6" t="s">
        <v>12</v>
      </c>
      <c r="B12" s="7" t="s">
        <v>13</v>
      </c>
      <c r="C12" s="7">
        <v>806008394</v>
      </c>
      <c r="D12" s="7" t="s">
        <v>322</v>
      </c>
      <c r="E12" s="8">
        <v>1889117235</v>
      </c>
      <c r="F12" s="8">
        <v>2095781949</v>
      </c>
      <c r="G12" s="8">
        <v>1193252102.6500001</v>
      </c>
      <c r="H12" s="8">
        <v>574582596.82000005</v>
      </c>
      <c r="I12" s="8">
        <v>268495863.15000004</v>
      </c>
      <c r="J12" s="8">
        <v>540337974.21000004</v>
      </c>
      <c r="K12" s="42">
        <v>426061697.30000007</v>
      </c>
    </row>
    <row r="13" spans="1:12" x14ac:dyDescent="0.25">
      <c r="A13" s="6" t="s">
        <v>12</v>
      </c>
      <c r="B13" s="7" t="s">
        <v>13</v>
      </c>
      <c r="C13" s="7">
        <v>809008362</v>
      </c>
      <c r="D13" s="7" t="s">
        <v>323</v>
      </c>
      <c r="E13" s="8">
        <v>180863227</v>
      </c>
      <c r="F13" s="8">
        <v>80693549</v>
      </c>
      <c r="G13" s="8">
        <v>0</v>
      </c>
      <c r="H13" s="8">
        <v>0</v>
      </c>
      <c r="I13" s="8">
        <v>0</v>
      </c>
      <c r="J13" s="8">
        <v>0</v>
      </c>
      <c r="K13" s="42">
        <v>0</v>
      </c>
    </row>
    <row r="14" spans="1:12" x14ac:dyDescent="0.25">
      <c r="A14" s="6" t="s">
        <v>12</v>
      </c>
      <c r="B14" s="7" t="s">
        <v>13</v>
      </c>
      <c r="C14" s="7">
        <v>817000248</v>
      </c>
      <c r="D14" s="7" t="s">
        <v>324</v>
      </c>
      <c r="E14" s="8">
        <v>38818697</v>
      </c>
      <c r="F14" s="8">
        <v>38842498</v>
      </c>
      <c r="G14" s="8">
        <v>39365798.5</v>
      </c>
      <c r="H14" s="8">
        <v>39365798.5</v>
      </c>
      <c r="I14" s="8">
        <v>39365798.5</v>
      </c>
      <c r="J14" s="8">
        <v>25671447.109999999</v>
      </c>
      <c r="K14" s="42">
        <v>44574185.5</v>
      </c>
    </row>
    <row r="15" spans="1:12" x14ac:dyDescent="0.25">
      <c r="A15" s="6" t="s">
        <v>12</v>
      </c>
      <c r="B15" s="7" t="s">
        <v>13</v>
      </c>
      <c r="C15" s="7">
        <v>817001773</v>
      </c>
      <c r="D15" s="7" t="s">
        <v>325</v>
      </c>
      <c r="E15" s="8">
        <v>106492836</v>
      </c>
      <c r="F15" s="8">
        <v>92045883</v>
      </c>
      <c r="G15" s="8">
        <v>34422586</v>
      </c>
      <c r="H15" s="8">
        <v>11281817</v>
      </c>
      <c r="I15" s="8">
        <v>32068284</v>
      </c>
      <c r="J15" s="8">
        <v>24170867</v>
      </c>
      <c r="K15" s="42">
        <v>27779351</v>
      </c>
    </row>
    <row r="16" spans="1:12" x14ac:dyDescent="0.25">
      <c r="A16" s="6" t="s">
        <v>12</v>
      </c>
      <c r="B16" s="7" t="s">
        <v>13</v>
      </c>
      <c r="C16" s="7">
        <v>824001398</v>
      </c>
      <c r="D16" s="7" t="s">
        <v>326</v>
      </c>
      <c r="E16" s="8">
        <v>40559801</v>
      </c>
      <c r="F16" s="8">
        <v>22168514</v>
      </c>
      <c r="G16" s="8">
        <v>0</v>
      </c>
      <c r="H16" s="8">
        <v>0</v>
      </c>
      <c r="I16" s="8">
        <v>0</v>
      </c>
      <c r="J16" s="8">
        <v>0</v>
      </c>
      <c r="K16" s="42">
        <v>0</v>
      </c>
    </row>
    <row r="17" spans="1:11" x14ac:dyDescent="0.25">
      <c r="A17" s="6" t="s">
        <v>12</v>
      </c>
      <c r="B17" s="7" t="s">
        <v>13</v>
      </c>
      <c r="C17" s="7">
        <v>830003564</v>
      </c>
      <c r="D17" s="7" t="s">
        <v>327</v>
      </c>
      <c r="E17" s="8">
        <v>23616427981.790001</v>
      </c>
      <c r="F17" s="8">
        <v>18008462447.639999</v>
      </c>
      <c r="G17" s="8">
        <v>9263824908.7800007</v>
      </c>
      <c r="H17" s="8">
        <v>11116321256.389994</v>
      </c>
      <c r="I17" s="8">
        <v>10512003190.050003</v>
      </c>
      <c r="J17" s="8">
        <v>11989572457.059998</v>
      </c>
      <c r="K17" s="42">
        <v>10735274136.639999</v>
      </c>
    </row>
    <row r="18" spans="1:11" x14ac:dyDescent="0.25">
      <c r="A18" s="6" t="s">
        <v>12</v>
      </c>
      <c r="B18" s="7" t="s">
        <v>13</v>
      </c>
      <c r="C18" s="7">
        <v>830113831</v>
      </c>
      <c r="D18" s="7" t="s">
        <v>328</v>
      </c>
      <c r="E18" s="8">
        <v>289245281</v>
      </c>
      <c r="F18" s="8">
        <v>367201393</v>
      </c>
      <c r="G18" s="8">
        <v>256691173.88</v>
      </c>
      <c r="H18" s="8">
        <v>576830242.00999999</v>
      </c>
      <c r="I18" s="8">
        <v>547906192.34000015</v>
      </c>
      <c r="J18" s="8">
        <v>424233056.06</v>
      </c>
      <c r="K18" s="42">
        <v>314703799.71000004</v>
      </c>
    </row>
    <row r="19" spans="1:11" x14ac:dyDescent="0.25">
      <c r="A19" s="6" t="s">
        <v>12</v>
      </c>
      <c r="B19" s="7" t="s">
        <v>13</v>
      </c>
      <c r="C19" s="7">
        <v>837000084</v>
      </c>
      <c r="D19" s="7" t="s">
        <v>329</v>
      </c>
      <c r="E19" s="8">
        <v>63338502</v>
      </c>
      <c r="F19" s="8">
        <v>19997456</v>
      </c>
      <c r="G19" s="8">
        <v>30498174</v>
      </c>
      <c r="H19" s="8">
        <v>23086135</v>
      </c>
      <c r="I19" s="8">
        <v>5864629</v>
      </c>
      <c r="J19" s="8">
        <v>4632560</v>
      </c>
      <c r="K19" s="42">
        <v>29900</v>
      </c>
    </row>
    <row r="20" spans="1:11" x14ac:dyDescent="0.25">
      <c r="A20" s="6" t="s">
        <v>12</v>
      </c>
      <c r="B20" s="7" t="s">
        <v>13</v>
      </c>
      <c r="C20" s="7">
        <v>839000495</v>
      </c>
      <c r="D20" s="7" t="s">
        <v>330</v>
      </c>
      <c r="E20" s="8">
        <v>33500061</v>
      </c>
      <c r="F20" s="8">
        <v>15757930</v>
      </c>
      <c r="G20" s="8">
        <v>76200</v>
      </c>
      <c r="H20" s="8">
        <v>21250</v>
      </c>
      <c r="I20" s="8">
        <v>21250.5</v>
      </c>
      <c r="J20" s="8">
        <v>97150.5</v>
      </c>
      <c r="K20" s="42">
        <v>554700.5</v>
      </c>
    </row>
    <row r="21" spans="1:11" x14ac:dyDescent="0.25">
      <c r="A21" s="6" t="s">
        <v>12</v>
      </c>
      <c r="B21" s="7" t="s">
        <v>13</v>
      </c>
      <c r="C21" s="7">
        <v>860066942</v>
      </c>
      <c r="D21" s="7" t="s">
        <v>331</v>
      </c>
      <c r="E21" s="8">
        <v>5571051065.1199999</v>
      </c>
      <c r="F21" s="8">
        <v>4465655242</v>
      </c>
      <c r="G21" s="8">
        <v>5636329708.3700008</v>
      </c>
      <c r="H21" s="8">
        <v>8698917981.3199997</v>
      </c>
      <c r="I21" s="8">
        <v>8539289660.6900005</v>
      </c>
      <c r="J21" s="8">
        <v>5735609405.5</v>
      </c>
      <c r="K21" s="42">
        <v>4001231441.0099998</v>
      </c>
    </row>
    <row r="22" spans="1:11" x14ac:dyDescent="0.25">
      <c r="A22" s="6" t="s">
        <v>12</v>
      </c>
      <c r="B22" s="7" t="s">
        <v>13</v>
      </c>
      <c r="C22" s="7">
        <v>890102044</v>
      </c>
      <c r="D22" s="7" t="s">
        <v>332</v>
      </c>
      <c r="E22" s="8">
        <v>61275596</v>
      </c>
      <c r="F22" s="8">
        <v>76070306</v>
      </c>
      <c r="G22" s="8">
        <v>77881598.099999994</v>
      </c>
      <c r="H22" s="8">
        <v>120386673.50999999</v>
      </c>
      <c r="I22" s="8">
        <v>128418810.91</v>
      </c>
      <c r="J22" s="8">
        <v>116045093.15000001</v>
      </c>
      <c r="K22" s="42">
        <v>74473780.620000005</v>
      </c>
    </row>
    <row r="23" spans="1:11" x14ac:dyDescent="0.25">
      <c r="A23" s="6" t="s">
        <v>12</v>
      </c>
      <c r="B23" s="7" t="s">
        <v>13</v>
      </c>
      <c r="C23" s="7">
        <v>890303093</v>
      </c>
      <c r="D23" s="7" t="s">
        <v>333</v>
      </c>
      <c r="E23" s="8">
        <v>22496941</v>
      </c>
      <c r="F23" s="8">
        <v>20818341</v>
      </c>
      <c r="G23" s="8">
        <v>5998400.5</v>
      </c>
      <c r="H23" s="8">
        <v>104356809</v>
      </c>
      <c r="I23" s="8">
        <v>96392926</v>
      </c>
      <c r="J23" s="8">
        <v>18189478</v>
      </c>
      <c r="K23" s="42">
        <v>9412445</v>
      </c>
    </row>
    <row r="24" spans="1:11" x14ac:dyDescent="0.25">
      <c r="A24" s="6" t="s">
        <v>12</v>
      </c>
      <c r="B24" s="7" t="s">
        <v>13</v>
      </c>
      <c r="C24" s="7">
        <v>891856000</v>
      </c>
      <c r="D24" s="7" t="s">
        <v>334</v>
      </c>
      <c r="E24" s="8">
        <v>250876584</v>
      </c>
      <c r="F24" s="8">
        <v>148749971</v>
      </c>
      <c r="G24" s="8">
        <v>64610037</v>
      </c>
      <c r="H24" s="8">
        <v>83713761.5</v>
      </c>
      <c r="I24" s="8">
        <v>85968006.5</v>
      </c>
      <c r="J24" s="8">
        <v>65903804.5</v>
      </c>
      <c r="K24" s="42">
        <v>59279879</v>
      </c>
    </row>
    <row r="25" spans="1:11" x14ac:dyDescent="0.25">
      <c r="A25" s="6" t="s">
        <v>12</v>
      </c>
      <c r="B25" s="7" t="s">
        <v>13</v>
      </c>
      <c r="C25" s="7">
        <v>892200015</v>
      </c>
      <c r="D25" s="7" t="s">
        <v>335</v>
      </c>
      <c r="E25" s="8">
        <v>6503099</v>
      </c>
      <c r="F25" s="8">
        <v>6503099</v>
      </c>
      <c r="G25" s="8">
        <v>2298549</v>
      </c>
      <c r="H25" s="8">
        <v>10871528.5</v>
      </c>
      <c r="I25" s="8">
        <v>16301844</v>
      </c>
      <c r="J25" s="8">
        <v>10602070</v>
      </c>
      <c r="K25" s="42">
        <v>6769030</v>
      </c>
    </row>
    <row r="26" spans="1:11" x14ac:dyDescent="0.25">
      <c r="A26" s="6" t="s">
        <v>12</v>
      </c>
      <c r="B26" s="7" t="s">
        <v>13</v>
      </c>
      <c r="C26" s="7">
        <v>900031119</v>
      </c>
      <c r="D26" s="7" t="s">
        <v>336</v>
      </c>
      <c r="E26" s="8">
        <v>0</v>
      </c>
      <c r="F26" s="8">
        <v>0</v>
      </c>
      <c r="G26" s="8">
        <v>0</v>
      </c>
      <c r="H26" s="8">
        <v>45087304.5</v>
      </c>
      <c r="I26" s="8">
        <v>46123129.5</v>
      </c>
      <c r="J26" s="8">
        <v>46123129.5</v>
      </c>
      <c r="K26" s="42">
        <v>46123129.5</v>
      </c>
    </row>
    <row r="27" spans="1:11" x14ac:dyDescent="0.25">
      <c r="A27" s="6" t="s">
        <v>12</v>
      </c>
      <c r="B27" s="7" t="s">
        <v>13</v>
      </c>
      <c r="C27" s="7">
        <v>900156264</v>
      </c>
      <c r="D27" s="7" t="s">
        <v>337</v>
      </c>
      <c r="E27" s="8">
        <v>9507323541</v>
      </c>
      <c r="F27" s="8">
        <v>4200385184</v>
      </c>
      <c r="G27" s="8">
        <v>4494273379.6399994</v>
      </c>
      <c r="H27" s="8">
        <v>8191925090.7000008</v>
      </c>
      <c r="I27" s="8">
        <v>17749341676.030006</v>
      </c>
      <c r="J27" s="8">
        <v>15007445256.120007</v>
      </c>
      <c r="K27" s="42">
        <v>13832210275.390024</v>
      </c>
    </row>
    <row r="28" spans="1:11" x14ac:dyDescent="0.25">
      <c r="A28" s="6" t="s">
        <v>12</v>
      </c>
      <c r="B28" s="7" t="s">
        <v>13</v>
      </c>
      <c r="C28" s="7">
        <v>900226715</v>
      </c>
      <c r="D28" s="7" t="s">
        <v>338</v>
      </c>
      <c r="E28" s="8">
        <v>1640883479.04</v>
      </c>
      <c r="F28" s="8">
        <v>1551453816</v>
      </c>
      <c r="G28" s="8">
        <v>1320532416.1900001</v>
      </c>
      <c r="H28" s="8">
        <v>1099267935.71</v>
      </c>
      <c r="I28" s="8">
        <v>514888065.19000006</v>
      </c>
      <c r="J28" s="8">
        <v>216283267.69999999</v>
      </c>
      <c r="K28" s="42">
        <v>79343436.799999997</v>
      </c>
    </row>
    <row r="29" spans="1:11" x14ac:dyDescent="0.25">
      <c r="A29" s="6" t="s">
        <v>12</v>
      </c>
      <c r="B29" s="7" t="s">
        <v>13</v>
      </c>
      <c r="C29" s="7">
        <v>900298372</v>
      </c>
      <c r="D29" s="7" t="s">
        <v>339</v>
      </c>
      <c r="E29" s="8">
        <v>-736038411</v>
      </c>
      <c r="F29" s="8">
        <v>726045994</v>
      </c>
      <c r="G29" s="8">
        <v>1536645034.55</v>
      </c>
      <c r="H29" s="8">
        <v>2454911529.9400001</v>
      </c>
      <c r="I29" s="8">
        <v>1155730017.8100002</v>
      </c>
      <c r="J29" s="8">
        <v>311555952.96999979</v>
      </c>
      <c r="K29" s="42">
        <v>3929479666.1400003</v>
      </c>
    </row>
    <row r="30" spans="1:11" x14ac:dyDescent="0.25">
      <c r="A30" s="6" t="s">
        <v>12</v>
      </c>
      <c r="B30" s="7" t="s">
        <v>13</v>
      </c>
      <c r="C30" s="7">
        <v>900604350</v>
      </c>
      <c r="D30" s="7" t="s">
        <v>340</v>
      </c>
      <c r="E30" s="8">
        <v>60353512</v>
      </c>
      <c r="F30" s="8">
        <v>41810868</v>
      </c>
      <c r="G30" s="8">
        <v>51831684.240000002</v>
      </c>
      <c r="H30" s="8">
        <v>27822066</v>
      </c>
      <c r="I30" s="8">
        <v>24209280</v>
      </c>
      <c r="J30" s="8">
        <v>32348859.34</v>
      </c>
      <c r="K30" s="42">
        <v>20156291.149999999</v>
      </c>
    </row>
    <row r="31" spans="1:11" x14ac:dyDescent="0.25">
      <c r="A31" s="6" t="s">
        <v>12</v>
      </c>
      <c r="B31" s="7" t="s">
        <v>13</v>
      </c>
      <c r="C31" s="7">
        <v>900914254</v>
      </c>
      <c r="D31" s="7" t="s">
        <v>341</v>
      </c>
      <c r="E31" s="8">
        <v>12683553</v>
      </c>
      <c r="F31" s="8">
        <v>12584506</v>
      </c>
      <c r="G31" s="8">
        <v>0</v>
      </c>
      <c r="H31" s="8">
        <v>0</v>
      </c>
      <c r="I31" s="8">
        <v>0</v>
      </c>
      <c r="J31" s="8">
        <v>0</v>
      </c>
      <c r="K31" s="42">
        <v>0</v>
      </c>
    </row>
    <row r="32" spans="1:11" x14ac:dyDescent="0.25">
      <c r="A32" s="6" t="s">
        <v>12</v>
      </c>
      <c r="B32" s="7" t="s">
        <v>13</v>
      </c>
      <c r="C32" s="7">
        <v>900935126</v>
      </c>
      <c r="D32" s="7" t="s">
        <v>342</v>
      </c>
      <c r="E32" s="8">
        <v>117398751.8</v>
      </c>
      <c r="F32" s="8">
        <v>291202430</v>
      </c>
      <c r="G32" s="8">
        <v>76096503.200000003</v>
      </c>
      <c r="H32" s="8">
        <v>50831514.349999994</v>
      </c>
      <c r="I32" s="8">
        <v>33473168.699999999</v>
      </c>
      <c r="J32" s="8">
        <v>88988330.599999994</v>
      </c>
      <c r="K32" s="42">
        <v>-1826233.1000000015</v>
      </c>
    </row>
    <row r="33" spans="1:11" x14ac:dyDescent="0.25">
      <c r="A33" s="6" t="s">
        <v>12</v>
      </c>
      <c r="B33" s="7" t="s">
        <v>13</v>
      </c>
      <c r="C33" s="7">
        <v>901021565</v>
      </c>
      <c r="D33" s="7" t="s">
        <v>343</v>
      </c>
      <c r="E33" s="8">
        <v>19931500</v>
      </c>
      <c r="F33" s="8">
        <v>48837198</v>
      </c>
      <c r="G33" s="8">
        <v>13352226</v>
      </c>
      <c r="H33" s="8">
        <v>8924051</v>
      </c>
      <c r="I33" s="8">
        <v>1398820</v>
      </c>
      <c r="J33" s="8">
        <v>18305172</v>
      </c>
      <c r="K33" s="42">
        <v>298452</v>
      </c>
    </row>
    <row r="34" spans="1:11" x14ac:dyDescent="0.25">
      <c r="A34" s="6" t="s">
        <v>12</v>
      </c>
      <c r="B34" s="7" t="s">
        <v>13</v>
      </c>
      <c r="C34" s="7">
        <v>901037916</v>
      </c>
      <c r="D34" s="7" t="s">
        <v>344</v>
      </c>
      <c r="E34" s="8">
        <v>0</v>
      </c>
      <c r="F34" s="8">
        <v>0</v>
      </c>
      <c r="G34" s="8">
        <v>0</v>
      </c>
      <c r="H34" s="8">
        <v>-1132535830.78</v>
      </c>
      <c r="I34" s="8">
        <v>0</v>
      </c>
      <c r="J34" s="8">
        <v>0</v>
      </c>
      <c r="K34" s="42">
        <v>0</v>
      </c>
    </row>
    <row r="35" spans="1:11" x14ac:dyDescent="0.25">
      <c r="A35" s="6" t="s">
        <v>12</v>
      </c>
      <c r="B35" s="7" t="s">
        <v>13</v>
      </c>
      <c r="C35" s="7">
        <v>901438242</v>
      </c>
      <c r="D35" s="7" t="s">
        <v>345</v>
      </c>
      <c r="E35" s="8">
        <v>855200</v>
      </c>
      <c r="F35" s="8">
        <v>11857341</v>
      </c>
      <c r="G35" s="8">
        <v>2309400</v>
      </c>
      <c r="H35" s="8">
        <v>0</v>
      </c>
      <c r="I35" s="8">
        <v>0</v>
      </c>
      <c r="J35" s="8">
        <v>0</v>
      </c>
      <c r="K35" s="42">
        <v>0</v>
      </c>
    </row>
    <row r="36" spans="1:11" x14ac:dyDescent="0.25">
      <c r="A36" s="6" t="s">
        <v>12</v>
      </c>
      <c r="B36" s="7" t="s">
        <v>13</v>
      </c>
      <c r="C36" s="7">
        <v>901543211</v>
      </c>
      <c r="D36" s="7" t="s">
        <v>346</v>
      </c>
      <c r="E36" s="8">
        <v>827946617.05999994</v>
      </c>
      <c r="F36" s="8">
        <v>582373558</v>
      </c>
      <c r="G36" s="8">
        <v>81283460</v>
      </c>
      <c r="H36" s="8">
        <v>0</v>
      </c>
      <c r="I36" s="8">
        <v>0</v>
      </c>
      <c r="J36" s="8">
        <v>0</v>
      </c>
      <c r="K36" s="42">
        <v>0</v>
      </c>
    </row>
    <row r="37" spans="1:11" x14ac:dyDescent="0.25">
      <c r="A37" s="6" t="s">
        <v>12</v>
      </c>
      <c r="B37" s="7" t="s">
        <v>13</v>
      </c>
      <c r="C37" s="7">
        <v>901543761</v>
      </c>
      <c r="D37" s="7" t="s">
        <v>347</v>
      </c>
      <c r="E37" s="8">
        <v>101258145</v>
      </c>
      <c r="F37" s="8">
        <v>83359073</v>
      </c>
      <c r="G37" s="8">
        <v>4986600</v>
      </c>
      <c r="H37" s="8">
        <v>0</v>
      </c>
      <c r="I37" s="8">
        <v>0</v>
      </c>
      <c r="J37" s="8">
        <v>0</v>
      </c>
      <c r="K37" s="42">
        <v>0</v>
      </c>
    </row>
    <row r="38" spans="1:11" x14ac:dyDescent="0.25">
      <c r="A38" s="6" t="s">
        <v>44</v>
      </c>
      <c r="B38" s="7" t="s">
        <v>13</v>
      </c>
      <c r="C38" s="7">
        <v>900298372</v>
      </c>
      <c r="D38" s="7" t="s">
        <v>339</v>
      </c>
      <c r="E38" s="8">
        <v>2877687787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42">
        <v>0</v>
      </c>
    </row>
    <row r="39" spans="1:11" x14ac:dyDescent="0.25">
      <c r="A39" s="6" t="s">
        <v>45</v>
      </c>
      <c r="B39" s="7" t="s">
        <v>13</v>
      </c>
      <c r="C39" s="7">
        <v>900298372</v>
      </c>
      <c r="D39" s="7" t="s">
        <v>339</v>
      </c>
      <c r="E39" s="8">
        <v>328087156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42">
        <v>0</v>
      </c>
    </row>
    <row r="40" spans="1:11" x14ac:dyDescent="0.25">
      <c r="A40" s="6" t="s">
        <v>147</v>
      </c>
      <c r="B40" s="7" t="s">
        <v>148</v>
      </c>
      <c r="C40" s="7">
        <v>800008456</v>
      </c>
      <c r="D40" s="7" t="s">
        <v>348</v>
      </c>
      <c r="E40" s="8">
        <v>0</v>
      </c>
      <c r="F40" s="8">
        <v>0</v>
      </c>
      <c r="G40" s="8">
        <v>0</v>
      </c>
      <c r="H40" s="8">
        <v>0</v>
      </c>
      <c r="I40" s="8">
        <v>3975220</v>
      </c>
      <c r="J40" s="8">
        <v>3975220</v>
      </c>
      <c r="K40" s="42">
        <v>0</v>
      </c>
    </row>
    <row r="41" spans="1:11" x14ac:dyDescent="0.25">
      <c r="A41" s="6" t="s">
        <v>147</v>
      </c>
      <c r="B41" s="7" t="s">
        <v>148</v>
      </c>
      <c r="C41" s="7">
        <v>800010350</v>
      </c>
      <c r="D41" s="7" t="s">
        <v>349</v>
      </c>
      <c r="E41" s="8">
        <v>0</v>
      </c>
      <c r="F41" s="8">
        <v>0</v>
      </c>
      <c r="G41" s="8">
        <v>187640</v>
      </c>
      <c r="H41" s="8">
        <v>187640</v>
      </c>
      <c r="I41" s="8">
        <v>187640</v>
      </c>
      <c r="J41" s="8">
        <v>187640</v>
      </c>
      <c r="K41" s="42">
        <v>187640</v>
      </c>
    </row>
    <row r="42" spans="1:11" x14ac:dyDescent="0.25">
      <c r="A42" s="6" t="s">
        <v>147</v>
      </c>
      <c r="B42" s="7" t="s">
        <v>148</v>
      </c>
      <c r="C42" s="7">
        <v>800012873</v>
      </c>
      <c r="D42" s="7" t="s">
        <v>350</v>
      </c>
      <c r="E42" s="8">
        <v>0</v>
      </c>
      <c r="F42" s="8">
        <v>0</v>
      </c>
      <c r="G42" s="8">
        <v>0</v>
      </c>
      <c r="H42" s="8">
        <v>0</v>
      </c>
      <c r="I42" s="8">
        <v>536100</v>
      </c>
      <c r="J42" s="8">
        <v>536100</v>
      </c>
      <c r="K42" s="42">
        <v>0</v>
      </c>
    </row>
    <row r="43" spans="1:11" x14ac:dyDescent="0.25">
      <c r="A43" s="6" t="s">
        <v>147</v>
      </c>
      <c r="B43" s="7" t="s">
        <v>148</v>
      </c>
      <c r="C43" s="7">
        <v>800019218</v>
      </c>
      <c r="D43" s="7" t="s">
        <v>351</v>
      </c>
      <c r="E43" s="8">
        <v>0</v>
      </c>
      <c r="F43" s="8">
        <v>0</v>
      </c>
      <c r="G43" s="8">
        <v>103800</v>
      </c>
      <c r="H43" s="8">
        <v>103800</v>
      </c>
      <c r="I43" s="8">
        <v>103800</v>
      </c>
      <c r="J43" s="8">
        <v>103800</v>
      </c>
      <c r="K43" s="42">
        <v>0</v>
      </c>
    </row>
    <row r="44" spans="1:11" x14ac:dyDescent="0.25">
      <c r="A44" s="6" t="s">
        <v>147</v>
      </c>
      <c r="B44" s="7" t="s">
        <v>148</v>
      </c>
      <c r="C44" s="7">
        <v>800020733</v>
      </c>
      <c r="D44" s="7" t="s">
        <v>352</v>
      </c>
      <c r="E44" s="8">
        <v>0</v>
      </c>
      <c r="F44" s="8">
        <v>0</v>
      </c>
      <c r="G44" s="8">
        <v>0</v>
      </c>
      <c r="H44" s="8">
        <v>54000</v>
      </c>
      <c r="I44" s="8">
        <v>54000</v>
      </c>
      <c r="J44" s="8">
        <v>54000</v>
      </c>
      <c r="K44" s="42">
        <v>59750990</v>
      </c>
    </row>
    <row r="45" spans="1:11" x14ac:dyDescent="0.25">
      <c r="A45" s="6" t="s">
        <v>147</v>
      </c>
      <c r="B45" s="7" t="s">
        <v>148</v>
      </c>
      <c r="C45" s="7">
        <v>800023383</v>
      </c>
      <c r="D45" s="7" t="s">
        <v>353</v>
      </c>
      <c r="E45" s="8">
        <v>0</v>
      </c>
      <c r="F45" s="8">
        <v>0</v>
      </c>
      <c r="G45" s="8">
        <v>0</v>
      </c>
      <c r="H45" s="8">
        <v>0</v>
      </c>
      <c r="I45" s="8">
        <v>68893204</v>
      </c>
      <c r="J45" s="8">
        <v>68893204</v>
      </c>
      <c r="K45" s="42">
        <v>71346679</v>
      </c>
    </row>
    <row r="46" spans="1:11" x14ac:dyDescent="0.25">
      <c r="A46" s="6" t="s">
        <v>147</v>
      </c>
      <c r="B46" s="7" t="s">
        <v>148</v>
      </c>
      <c r="C46" s="7">
        <v>800024789</v>
      </c>
      <c r="D46" s="7" t="s">
        <v>354</v>
      </c>
      <c r="E46" s="8">
        <v>0</v>
      </c>
      <c r="F46" s="8">
        <v>0</v>
      </c>
      <c r="G46" s="8">
        <v>0</v>
      </c>
      <c r="H46" s="8">
        <v>1501109.92</v>
      </c>
      <c r="I46" s="8">
        <v>1501109.92</v>
      </c>
      <c r="J46" s="8">
        <v>0</v>
      </c>
      <c r="K46" s="42">
        <v>0</v>
      </c>
    </row>
    <row r="47" spans="1:11" x14ac:dyDescent="0.25">
      <c r="A47" s="6" t="s">
        <v>147</v>
      </c>
      <c r="B47" s="7" t="s">
        <v>148</v>
      </c>
      <c r="C47" s="7">
        <v>800026685</v>
      </c>
      <c r="D47" s="7" t="s">
        <v>355</v>
      </c>
      <c r="E47" s="8">
        <v>0</v>
      </c>
      <c r="F47" s="8">
        <v>0</v>
      </c>
      <c r="G47" s="8">
        <v>389640</v>
      </c>
      <c r="H47" s="8">
        <v>389640</v>
      </c>
      <c r="I47" s="8">
        <v>389640</v>
      </c>
      <c r="J47" s="8">
        <v>261840</v>
      </c>
      <c r="K47" s="42">
        <v>0</v>
      </c>
    </row>
    <row r="48" spans="1:11" x14ac:dyDescent="0.25">
      <c r="A48" s="6" t="s">
        <v>147</v>
      </c>
      <c r="B48" s="7" t="s">
        <v>148</v>
      </c>
      <c r="C48" s="7">
        <v>800028432</v>
      </c>
      <c r="D48" s="7" t="s">
        <v>356</v>
      </c>
      <c r="E48" s="8">
        <v>0</v>
      </c>
      <c r="F48" s="8">
        <v>0</v>
      </c>
      <c r="G48" s="8">
        <v>2800981.5</v>
      </c>
      <c r="H48" s="8">
        <v>2800981.5</v>
      </c>
      <c r="I48" s="8">
        <v>2800981.5</v>
      </c>
      <c r="J48" s="8">
        <v>1076821.5</v>
      </c>
      <c r="K48" s="42">
        <v>889421.5</v>
      </c>
    </row>
    <row r="49" spans="1:11" x14ac:dyDescent="0.25">
      <c r="A49" s="6" t="s">
        <v>147</v>
      </c>
      <c r="B49" s="7" t="s">
        <v>148</v>
      </c>
      <c r="C49" s="7">
        <v>800030988</v>
      </c>
      <c r="D49" s="7" t="s">
        <v>357</v>
      </c>
      <c r="E49" s="8">
        <v>0</v>
      </c>
      <c r="F49" s="8">
        <v>0</v>
      </c>
      <c r="G49" s="8">
        <v>207033.5</v>
      </c>
      <c r="H49" s="8">
        <v>207033.5</v>
      </c>
      <c r="I49" s="8">
        <v>207033.5</v>
      </c>
      <c r="J49" s="8">
        <v>207033.5</v>
      </c>
      <c r="K49" s="42">
        <v>207033.5</v>
      </c>
    </row>
    <row r="50" spans="1:11" x14ac:dyDescent="0.25">
      <c r="A50" s="6" t="s">
        <v>147</v>
      </c>
      <c r="B50" s="7" t="s">
        <v>148</v>
      </c>
      <c r="C50" s="7">
        <v>800035024</v>
      </c>
      <c r="D50" s="7" t="s">
        <v>358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100100</v>
      </c>
      <c r="K50" s="42">
        <v>100100</v>
      </c>
    </row>
    <row r="51" spans="1:11" x14ac:dyDescent="0.25">
      <c r="A51" s="6" t="s">
        <v>147</v>
      </c>
      <c r="B51" s="7" t="s">
        <v>148</v>
      </c>
      <c r="C51" s="7">
        <v>800037166</v>
      </c>
      <c r="D51" s="7" t="s">
        <v>359</v>
      </c>
      <c r="E51" s="8">
        <v>0</v>
      </c>
      <c r="F51" s="8">
        <v>0</v>
      </c>
      <c r="G51" s="8">
        <v>225770</v>
      </c>
      <c r="H51" s="8">
        <v>225770</v>
      </c>
      <c r="I51" s="8">
        <v>225770</v>
      </c>
      <c r="J51" s="8">
        <v>225770</v>
      </c>
      <c r="K51" s="42">
        <v>0</v>
      </c>
    </row>
    <row r="52" spans="1:11" x14ac:dyDescent="0.25">
      <c r="A52" s="6" t="s">
        <v>147</v>
      </c>
      <c r="B52" s="7" t="s">
        <v>148</v>
      </c>
      <c r="C52" s="7">
        <v>800038613</v>
      </c>
      <c r="D52" s="7" t="s">
        <v>360</v>
      </c>
      <c r="E52" s="8">
        <v>34598137</v>
      </c>
      <c r="F52" s="8">
        <v>34598137</v>
      </c>
      <c r="G52" s="8">
        <v>34598137.5</v>
      </c>
      <c r="H52" s="8">
        <v>34598137.5</v>
      </c>
      <c r="I52" s="8">
        <v>34598137.5</v>
      </c>
      <c r="J52" s="8">
        <v>34598137.5</v>
      </c>
      <c r="K52" s="42">
        <v>10340618.5</v>
      </c>
    </row>
    <row r="53" spans="1:11" x14ac:dyDescent="0.25">
      <c r="A53" s="6" t="s">
        <v>147</v>
      </c>
      <c r="B53" s="7" t="s">
        <v>148</v>
      </c>
      <c r="C53" s="7">
        <v>800042974</v>
      </c>
      <c r="D53" s="7" t="s">
        <v>361</v>
      </c>
      <c r="E53" s="8">
        <v>0</v>
      </c>
      <c r="F53" s="8">
        <v>0</v>
      </c>
      <c r="G53" s="8">
        <v>51300</v>
      </c>
      <c r="H53" s="8">
        <v>51300</v>
      </c>
      <c r="I53" s="8">
        <v>51300</v>
      </c>
      <c r="J53" s="8">
        <v>51300</v>
      </c>
      <c r="K53" s="42">
        <v>51300</v>
      </c>
    </row>
    <row r="54" spans="1:11" x14ac:dyDescent="0.25">
      <c r="A54" s="6" t="s">
        <v>147</v>
      </c>
      <c r="B54" s="7" t="s">
        <v>148</v>
      </c>
      <c r="C54" s="7">
        <v>800044113</v>
      </c>
      <c r="D54" s="7" t="s">
        <v>362</v>
      </c>
      <c r="E54" s="8">
        <v>0</v>
      </c>
      <c r="F54" s="8">
        <v>0</v>
      </c>
      <c r="G54" s="8">
        <v>0</v>
      </c>
      <c r="H54" s="8">
        <v>77730</v>
      </c>
      <c r="I54" s="8">
        <v>262260</v>
      </c>
      <c r="J54" s="8">
        <v>262260</v>
      </c>
      <c r="K54" s="42">
        <v>184530</v>
      </c>
    </row>
    <row r="55" spans="1:11" x14ac:dyDescent="0.25">
      <c r="A55" s="6" t="s">
        <v>147</v>
      </c>
      <c r="B55" s="7" t="s">
        <v>148</v>
      </c>
      <c r="C55" s="7">
        <v>800049508</v>
      </c>
      <c r="D55" s="7" t="s">
        <v>363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42">
        <v>997243.5</v>
      </c>
    </row>
    <row r="56" spans="1:11" x14ac:dyDescent="0.25">
      <c r="A56" s="6" t="s">
        <v>147</v>
      </c>
      <c r="B56" s="7" t="s">
        <v>148</v>
      </c>
      <c r="C56" s="7">
        <v>800050331</v>
      </c>
      <c r="D56" s="7" t="s">
        <v>364</v>
      </c>
      <c r="E56" s="8">
        <v>0</v>
      </c>
      <c r="F56" s="8">
        <v>0</v>
      </c>
      <c r="G56" s="8">
        <v>243190</v>
      </c>
      <c r="H56" s="8">
        <v>243190</v>
      </c>
      <c r="I56" s="8">
        <v>243190</v>
      </c>
      <c r="J56" s="8">
        <v>243190</v>
      </c>
      <c r="K56" s="42">
        <v>0</v>
      </c>
    </row>
    <row r="57" spans="1:11" x14ac:dyDescent="0.25">
      <c r="A57" s="6" t="s">
        <v>147</v>
      </c>
      <c r="B57" s="7" t="s">
        <v>148</v>
      </c>
      <c r="C57" s="7">
        <v>800065474</v>
      </c>
      <c r="D57" s="7" t="s">
        <v>365</v>
      </c>
      <c r="E57" s="8">
        <v>0</v>
      </c>
      <c r="F57" s="8">
        <v>0</v>
      </c>
      <c r="G57" s="8">
        <v>105700</v>
      </c>
      <c r="H57" s="8">
        <v>105700</v>
      </c>
      <c r="I57" s="8">
        <v>105700</v>
      </c>
      <c r="J57" s="8">
        <v>105700</v>
      </c>
      <c r="K57" s="42">
        <v>105700</v>
      </c>
    </row>
    <row r="58" spans="1:11" x14ac:dyDescent="0.25">
      <c r="A58" s="6" t="s">
        <v>147</v>
      </c>
      <c r="B58" s="7" t="s">
        <v>148</v>
      </c>
      <c r="C58" s="7">
        <v>800077545</v>
      </c>
      <c r="D58" s="7" t="s">
        <v>366</v>
      </c>
      <c r="E58" s="8">
        <v>0</v>
      </c>
      <c r="F58" s="8">
        <v>0</v>
      </c>
      <c r="G58" s="8">
        <v>285700</v>
      </c>
      <c r="H58" s="8">
        <v>285700</v>
      </c>
      <c r="I58" s="8">
        <v>285700</v>
      </c>
      <c r="J58" s="8">
        <v>285700</v>
      </c>
      <c r="K58" s="42">
        <v>0</v>
      </c>
    </row>
    <row r="59" spans="1:11" x14ac:dyDescent="0.25">
      <c r="A59" s="6" t="s">
        <v>147</v>
      </c>
      <c r="B59" s="7" t="s">
        <v>148</v>
      </c>
      <c r="C59" s="7">
        <v>800077808</v>
      </c>
      <c r="D59" s="7" t="s">
        <v>367</v>
      </c>
      <c r="E59" s="8">
        <v>0</v>
      </c>
      <c r="F59" s="8">
        <v>0</v>
      </c>
      <c r="G59" s="8">
        <v>0</v>
      </c>
      <c r="H59" s="8">
        <v>0</v>
      </c>
      <c r="I59" s="8">
        <v>128950</v>
      </c>
      <c r="J59" s="8">
        <v>128950</v>
      </c>
      <c r="K59" s="42">
        <v>0</v>
      </c>
    </row>
    <row r="60" spans="1:11" x14ac:dyDescent="0.25">
      <c r="A60" s="6" t="s">
        <v>147</v>
      </c>
      <c r="B60" s="7" t="s">
        <v>148</v>
      </c>
      <c r="C60" s="7">
        <v>800079162</v>
      </c>
      <c r="D60" s="7" t="s">
        <v>368</v>
      </c>
      <c r="E60" s="8">
        <v>0</v>
      </c>
      <c r="F60" s="8">
        <v>0</v>
      </c>
      <c r="G60" s="8">
        <v>313910</v>
      </c>
      <c r="H60" s="8">
        <v>313910</v>
      </c>
      <c r="I60" s="8">
        <v>313910</v>
      </c>
      <c r="J60" s="8">
        <v>313910</v>
      </c>
      <c r="K60" s="42">
        <v>122930</v>
      </c>
    </row>
    <row r="61" spans="1:11" x14ac:dyDescent="0.25">
      <c r="A61" s="6" t="s">
        <v>147</v>
      </c>
      <c r="B61" s="7" t="s">
        <v>148</v>
      </c>
      <c r="C61" s="7">
        <v>800091594</v>
      </c>
      <c r="D61" s="7" t="s">
        <v>369</v>
      </c>
      <c r="E61" s="8">
        <v>0</v>
      </c>
      <c r="F61" s="8">
        <v>385300</v>
      </c>
      <c r="G61" s="8">
        <v>223661376</v>
      </c>
      <c r="H61" s="8">
        <v>260330955</v>
      </c>
      <c r="I61" s="8">
        <v>265221133</v>
      </c>
      <c r="J61" s="8">
        <v>298837217</v>
      </c>
      <c r="K61" s="42">
        <v>251450947</v>
      </c>
    </row>
    <row r="62" spans="1:11" x14ac:dyDescent="0.25">
      <c r="A62" s="6" t="s">
        <v>147</v>
      </c>
      <c r="B62" s="7" t="s">
        <v>148</v>
      </c>
      <c r="C62" s="7">
        <v>800094164</v>
      </c>
      <c r="D62" s="7" t="s">
        <v>370</v>
      </c>
      <c r="E62" s="8">
        <v>0</v>
      </c>
      <c r="F62" s="8">
        <v>0</v>
      </c>
      <c r="G62" s="8">
        <v>0</v>
      </c>
      <c r="H62" s="8">
        <v>0</v>
      </c>
      <c r="I62" s="8">
        <v>2167277.5</v>
      </c>
      <c r="J62" s="8">
        <v>78653632.5</v>
      </c>
      <c r="K62" s="42">
        <v>27955351.5</v>
      </c>
    </row>
    <row r="63" spans="1:11" x14ac:dyDescent="0.25">
      <c r="A63" s="6" t="s">
        <v>147</v>
      </c>
      <c r="B63" s="7" t="s">
        <v>148</v>
      </c>
      <c r="C63" s="7">
        <v>800094386</v>
      </c>
      <c r="D63" s="7" t="s">
        <v>371</v>
      </c>
      <c r="E63" s="8">
        <v>0</v>
      </c>
      <c r="F63" s="8">
        <v>0</v>
      </c>
      <c r="G63" s="8">
        <v>54400</v>
      </c>
      <c r="H63" s="8">
        <v>54400</v>
      </c>
      <c r="I63" s="8">
        <v>54400</v>
      </c>
      <c r="J63" s="8">
        <v>54400</v>
      </c>
      <c r="K63" s="42">
        <v>54400</v>
      </c>
    </row>
    <row r="64" spans="1:11" x14ac:dyDescent="0.25">
      <c r="A64" s="6" t="s">
        <v>147</v>
      </c>
      <c r="B64" s="7" t="s">
        <v>148</v>
      </c>
      <c r="C64" s="7">
        <v>800094449</v>
      </c>
      <c r="D64" s="7" t="s">
        <v>372</v>
      </c>
      <c r="E64" s="8">
        <v>0</v>
      </c>
      <c r="F64" s="8">
        <v>0</v>
      </c>
      <c r="G64" s="8">
        <v>0</v>
      </c>
      <c r="H64" s="8">
        <v>0</v>
      </c>
      <c r="I64" s="8">
        <v>1552784.5</v>
      </c>
      <c r="J64" s="8">
        <v>1552784.5</v>
      </c>
      <c r="K64" s="42">
        <v>1552784.5</v>
      </c>
    </row>
    <row r="65" spans="1:11" x14ac:dyDescent="0.25">
      <c r="A65" s="6" t="s">
        <v>147</v>
      </c>
      <c r="B65" s="7" t="s">
        <v>148</v>
      </c>
      <c r="C65" s="7">
        <v>800094462</v>
      </c>
      <c r="D65" s="7" t="s">
        <v>373</v>
      </c>
      <c r="E65" s="8">
        <v>6797740</v>
      </c>
      <c r="F65" s="8">
        <v>6797740</v>
      </c>
      <c r="G65" s="8">
        <v>6797740</v>
      </c>
      <c r="H65" s="8">
        <v>6797740</v>
      </c>
      <c r="I65" s="8">
        <v>6797740</v>
      </c>
      <c r="J65" s="8">
        <v>6797740</v>
      </c>
      <c r="K65" s="42">
        <v>0</v>
      </c>
    </row>
    <row r="66" spans="1:11" x14ac:dyDescent="0.25">
      <c r="A66" s="6" t="s">
        <v>147</v>
      </c>
      <c r="B66" s="7" t="s">
        <v>148</v>
      </c>
      <c r="C66" s="7">
        <v>800094751</v>
      </c>
      <c r="D66" s="7" t="s">
        <v>374</v>
      </c>
      <c r="E66" s="8">
        <v>0</v>
      </c>
      <c r="F66" s="8">
        <v>0</v>
      </c>
      <c r="G66" s="8">
        <v>0</v>
      </c>
      <c r="H66" s="8">
        <v>0</v>
      </c>
      <c r="I66" s="8">
        <v>54830</v>
      </c>
      <c r="J66" s="8">
        <v>54830</v>
      </c>
      <c r="K66" s="42">
        <v>0</v>
      </c>
    </row>
    <row r="67" spans="1:11" x14ac:dyDescent="0.25">
      <c r="A67" s="6" t="s">
        <v>147</v>
      </c>
      <c r="B67" s="7" t="s">
        <v>148</v>
      </c>
      <c r="C67" s="7">
        <v>800094755</v>
      </c>
      <c r="D67" s="7" t="s">
        <v>375</v>
      </c>
      <c r="E67" s="8">
        <v>0</v>
      </c>
      <c r="F67" s="8">
        <v>0</v>
      </c>
      <c r="G67" s="8">
        <v>0</v>
      </c>
      <c r="H67" s="8">
        <v>0</v>
      </c>
      <c r="I67" s="8">
        <v>392571.5</v>
      </c>
      <c r="J67" s="8">
        <v>392571.5</v>
      </c>
      <c r="K67" s="42">
        <v>218281.5</v>
      </c>
    </row>
    <row r="68" spans="1:11" x14ac:dyDescent="0.25">
      <c r="A68" s="6" t="s">
        <v>147</v>
      </c>
      <c r="B68" s="7" t="s">
        <v>148</v>
      </c>
      <c r="C68" s="7">
        <v>800094844</v>
      </c>
      <c r="D68" s="7" t="s">
        <v>376</v>
      </c>
      <c r="E68" s="8">
        <v>0</v>
      </c>
      <c r="F68" s="8">
        <v>0</v>
      </c>
      <c r="G68" s="8">
        <v>0</v>
      </c>
      <c r="H68" s="8">
        <v>1546836.5</v>
      </c>
      <c r="I68" s="8">
        <v>1546836.5</v>
      </c>
      <c r="J68" s="8">
        <v>1546836.5</v>
      </c>
      <c r="K68" s="42">
        <v>477135</v>
      </c>
    </row>
    <row r="69" spans="1:11" x14ac:dyDescent="0.25">
      <c r="A69" s="6" t="s">
        <v>147</v>
      </c>
      <c r="B69" s="7" t="s">
        <v>148</v>
      </c>
      <c r="C69" s="7">
        <v>800095466</v>
      </c>
      <c r="D69" s="7" t="s">
        <v>377</v>
      </c>
      <c r="E69" s="8">
        <v>0</v>
      </c>
      <c r="F69" s="8">
        <v>0</v>
      </c>
      <c r="G69" s="8">
        <v>51300</v>
      </c>
      <c r="H69" s="8">
        <v>51300</v>
      </c>
      <c r="I69" s="8">
        <v>51300</v>
      </c>
      <c r="J69" s="8">
        <v>51300</v>
      </c>
      <c r="K69" s="42">
        <v>51300</v>
      </c>
    </row>
    <row r="70" spans="1:11" x14ac:dyDescent="0.25">
      <c r="A70" s="6" t="s">
        <v>147</v>
      </c>
      <c r="B70" s="7" t="s">
        <v>148</v>
      </c>
      <c r="C70" s="7">
        <v>800095511</v>
      </c>
      <c r="D70" s="7" t="s">
        <v>378</v>
      </c>
      <c r="E70" s="8">
        <v>0</v>
      </c>
      <c r="F70" s="8">
        <v>0</v>
      </c>
      <c r="G70" s="8">
        <v>1028670</v>
      </c>
      <c r="H70" s="8">
        <v>1028670</v>
      </c>
      <c r="I70" s="8">
        <v>1028670</v>
      </c>
      <c r="J70" s="8">
        <v>1028670</v>
      </c>
      <c r="K70" s="42">
        <v>520040</v>
      </c>
    </row>
    <row r="71" spans="1:11" x14ac:dyDescent="0.25">
      <c r="A71" s="6" t="s">
        <v>147</v>
      </c>
      <c r="B71" s="7" t="s">
        <v>148</v>
      </c>
      <c r="C71" s="7">
        <v>800095514</v>
      </c>
      <c r="D71" s="7" t="s">
        <v>379</v>
      </c>
      <c r="E71" s="8">
        <v>0</v>
      </c>
      <c r="F71" s="8">
        <v>0</v>
      </c>
      <c r="G71" s="8">
        <v>972537</v>
      </c>
      <c r="H71" s="8">
        <v>972537</v>
      </c>
      <c r="I71" s="8">
        <v>972537</v>
      </c>
      <c r="J71" s="8">
        <v>972537</v>
      </c>
      <c r="K71" s="42">
        <v>410457</v>
      </c>
    </row>
    <row r="72" spans="1:11" x14ac:dyDescent="0.25">
      <c r="A72" s="6" t="s">
        <v>147</v>
      </c>
      <c r="B72" s="7" t="s">
        <v>148</v>
      </c>
      <c r="C72" s="7">
        <v>800095728</v>
      </c>
      <c r="D72" s="7" t="s">
        <v>380</v>
      </c>
      <c r="E72" s="8">
        <v>0</v>
      </c>
      <c r="F72" s="8">
        <v>0</v>
      </c>
      <c r="G72" s="8">
        <v>0</v>
      </c>
      <c r="H72" s="8">
        <v>0</v>
      </c>
      <c r="I72" s="8">
        <v>1059250</v>
      </c>
      <c r="J72" s="8">
        <v>1114090</v>
      </c>
      <c r="K72" s="42">
        <v>1575138</v>
      </c>
    </row>
    <row r="73" spans="1:11" x14ac:dyDescent="0.25">
      <c r="A73" s="6" t="s">
        <v>147</v>
      </c>
      <c r="B73" s="7" t="s">
        <v>148</v>
      </c>
      <c r="C73" s="7">
        <v>800095760</v>
      </c>
      <c r="D73" s="7" t="s">
        <v>381</v>
      </c>
      <c r="E73" s="8">
        <v>0</v>
      </c>
      <c r="F73" s="8">
        <v>0</v>
      </c>
      <c r="G73" s="8">
        <v>54500</v>
      </c>
      <c r="H73" s="8">
        <v>54500</v>
      </c>
      <c r="I73" s="8">
        <v>54500</v>
      </c>
      <c r="J73" s="8">
        <v>54500</v>
      </c>
      <c r="K73" s="42">
        <v>54500</v>
      </c>
    </row>
    <row r="74" spans="1:11" x14ac:dyDescent="0.25">
      <c r="A74" s="6" t="s">
        <v>147</v>
      </c>
      <c r="B74" s="7" t="s">
        <v>148</v>
      </c>
      <c r="C74" s="7">
        <v>800095775</v>
      </c>
      <c r="D74" s="7" t="s">
        <v>382</v>
      </c>
      <c r="E74" s="8">
        <v>0</v>
      </c>
      <c r="F74" s="8">
        <v>0</v>
      </c>
      <c r="G74" s="8">
        <v>0</v>
      </c>
      <c r="H74" s="8">
        <v>131100</v>
      </c>
      <c r="I74" s="8">
        <v>131100</v>
      </c>
      <c r="J74" s="8">
        <v>131100</v>
      </c>
      <c r="K74" s="42">
        <v>131100</v>
      </c>
    </row>
    <row r="75" spans="1:11" x14ac:dyDescent="0.25">
      <c r="A75" s="6" t="s">
        <v>147</v>
      </c>
      <c r="B75" s="7" t="s">
        <v>148</v>
      </c>
      <c r="C75" s="7">
        <v>800096558</v>
      </c>
      <c r="D75" s="7" t="s">
        <v>383</v>
      </c>
      <c r="E75" s="8">
        <v>0</v>
      </c>
      <c r="F75" s="8">
        <v>0</v>
      </c>
      <c r="G75" s="8">
        <v>0</v>
      </c>
      <c r="H75" s="8">
        <v>65090</v>
      </c>
      <c r="I75" s="8">
        <v>370170</v>
      </c>
      <c r="J75" s="8">
        <v>370170</v>
      </c>
      <c r="K75" s="42">
        <v>305080</v>
      </c>
    </row>
    <row r="76" spans="1:11" x14ac:dyDescent="0.25">
      <c r="A76" s="6" t="s">
        <v>147</v>
      </c>
      <c r="B76" s="7" t="s">
        <v>148</v>
      </c>
      <c r="C76" s="7">
        <v>800096580</v>
      </c>
      <c r="D76" s="7" t="s">
        <v>384</v>
      </c>
      <c r="E76" s="8">
        <v>0</v>
      </c>
      <c r="F76" s="8">
        <v>0</v>
      </c>
      <c r="G76" s="8">
        <v>0</v>
      </c>
      <c r="H76" s="8">
        <v>0</v>
      </c>
      <c r="I76" s="8">
        <v>1101150</v>
      </c>
      <c r="J76" s="8">
        <v>1101150</v>
      </c>
      <c r="K76" s="42">
        <v>54400</v>
      </c>
    </row>
    <row r="77" spans="1:11" x14ac:dyDescent="0.25">
      <c r="A77" s="6" t="s">
        <v>147</v>
      </c>
      <c r="B77" s="7" t="s">
        <v>148</v>
      </c>
      <c r="C77" s="7">
        <v>800096592</v>
      </c>
      <c r="D77" s="7" t="s">
        <v>385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237690</v>
      </c>
      <c r="K77" s="42">
        <v>0</v>
      </c>
    </row>
    <row r="78" spans="1:11" x14ac:dyDescent="0.25">
      <c r="A78" s="6" t="s">
        <v>147</v>
      </c>
      <c r="B78" s="7" t="s">
        <v>148</v>
      </c>
      <c r="C78" s="7">
        <v>800096597</v>
      </c>
      <c r="D78" s="7" t="s">
        <v>386</v>
      </c>
      <c r="E78" s="8">
        <v>0</v>
      </c>
      <c r="F78" s="8">
        <v>0</v>
      </c>
      <c r="G78" s="8">
        <v>309630</v>
      </c>
      <c r="H78" s="8">
        <v>309630</v>
      </c>
      <c r="I78" s="8">
        <v>309630</v>
      </c>
      <c r="J78" s="8">
        <v>309630</v>
      </c>
      <c r="K78" s="42">
        <v>309630</v>
      </c>
    </row>
    <row r="79" spans="1:11" x14ac:dyDescent="0.25">
      <c r="A79" s="6" t="s">
        <v>147</v>
      </c>
      <c r="B79" s="7" t="s">
        <v>148</v>
      </c>
      <c r="C79" s="7">
        <v>800096599</v>
      </c>
      <c r="D79" s="7" t="s">
        <v>387</v>
      </c>
      <c r="E79" s="8">
        <v>0</v>
      </c>
      <c r="F79" s="8">
        <v>0</v>
      </c>
      <c r="G79" s="8">
        <v>108600</v>
      </c>
      <c r="H79" s="8">
        <v>108600</v>
      </c>
      <c r="I79" s="8">
        <v>108600</v>
      </c>
      <c r="J79" s="8">
        <v>108600</v>
      </c>
      <c r="K79" s="42">
        <v>108600</v>
      </c>
    </row>
    <row r="80" spans="1:11" x14ac:dyDescent="0.25">
      <c r="A80" s="6" t="s">
        <v>147</v>
      </c>
      <c r="B80" s="7" t="s">
        <v>148</v>
      </c>
      <c r="C80" s="7">
        <v>800096605</v>
      </c>
      <c r="D80" s="7" t="s">
        <v>388</v>
      </c>
      <c r="E80" s="8">
        <v>0</v>
      </c>
      <c r="F80" s="8">
        <v>0</v>
      </c>
      <c r="G80" s="8">
        <v>49170</v>
      </c>
      <c r="H80" s="8">
        <v>49170</v>
      </c>
      <c r="I80" s="8">
        <v>49170</v>
      </c>
      <c r="J80" s="8">
        <v>49170</v>
      </c>
      <c r="K80" s="42">
        <v>49170</v>
      </c>
    </row>
    <row r="81" spans="1:11" x14ac:dyDescent="0.25">
      <c r="A81" s="6" t="s">
        <v>147</v>
      </c>
      <c r="B81" s="7" t="s">
        <v>148</v>
      </c>
      <c r="C81" s="7">
        <v>800096610</v>
      </c>
      <c r="D81" s="7" t="s">
        <v>389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42">
        <v>597795</v>
      </c>
    </row>
    <row r="82" spans="1:11" x14ac:dyDescent="0.25">
      <c r="A82" s="6" t="s">
        <v>147</v>
      </c>
      <c r="B82" s="7" t="s">
        <v>148</v>
      </c>
      <c r="C82" s="7">
        <v>800096626</v>
      </c>
      <c r="D82" s="7" t="s">
        <v>390</v>
      </c>
      <c r="E82" s="8">
        <v>0</v>
      </c>
      <c r="F82" s="8">
        <v>0</v>
      </c>
      <c r="G82" s="8">
        <v>55830</v>
      </c>
      <c r="H82" s="8">
        <v>55830</v>
      </c>
      <c r="I82" s="8">
        <v>55830</v>
      </c>
      <c r="J82" s="8">
        <v>55830</v>
      </c>
      <c r="K82" s="42">
        <v>55830</v>
      </c>
    </row>
    <row r="83" spans="1:11" x14ac:dyDescent="0.25">
      <c r="A83" s="6" t="s">
        <v>147</v>
      </c>
      <c r="B83" s="7" t="s">
        <v>148</v>
      </c>
      <c r="C83" s="7">
        <v>800096734</v>
      </c>
      <c r="D83" s="7" t="s">
        <v>391</v>
      </c>
      <c r="E83" s="8">
        <v>0</v>
      </c>
      <c r="F83" s="8">
        <v>0</v>
      </c>
      <c r="G83" s="8">
        <v>0</v>
      </c>
      <c r="H83" s="8">
        <v>4340579</v>
      </c>
      <c r="I83" s="8">
        <v>4340579</v>
      </c>
      <c r="J83" s="8">
        <v>4340579</v>
      </c>
      <c r="K83" s="42">
        <v>3948369</v>
      </c>
    </row>
    <row r="84" spans="1:11" x14ac:dyDescent="0.25">
      <c r="A84" s="6" t="s">
        <v>147</v>
      </c>
      <c r="B84" s="7" t="s">
        <v>148</v>
      </c>
      <c r="C84" s="7">
        <v>800096737</v>
      </c>
      <c r="D84" s="7" t="s">
        <v>392</v>
      </c>
      <c r="E84" s="8">
        <v>0</v>
      </c>
      <c r="F84" s="8">
        <v>0</v>
      </c>
      <c r="G84" s="8">
        <v>354560</v>
      </c>
      <c r="H84" s="8">
        <v>354560</v>
      </c>
      <c r="I84" s="8">
        <v>354560</v>
      </c>
      <c r="J84" s="8">
        <v>354560</v>
      </c>
      <c r="K84" s="42">
        <v>109440</v>
      </c>
    </row>
    <row r="85" spans="1:11" x14ac:dyDescent="0.25">
      <c r="A85" s="6" t="s">
        <v>147</v>
      </c>
      <c r="B85" s="7" t="s">
        <v>148</v>
      </c>
      <c r="C85" s="7">
        <v>800096744</v>
      </c>
      <c r="D85" s="7" t="s">
        <v>393</v>
      </c>
      <c r="E85" s="8">
        <v>0</v>
      </c>
      <c r="F85" s="8">
        <v>0</v>
      </c>
      <c r="G85" s="8">
        <v>1666892</v>
      </c>
      <c r="H85" s="8">
        <v>1666892</v>
      </c>
      <c r="I85" s="8">
        <v>1666892</v>
      </c>
      <c r="J85" s="8">
        <v>1666892</v>
      </c>
      <c r="K85" s="42">
        <v>0</v>
      </c>
    </row>
    <row r="86" spans="1:11" x14ac:dyDescent="0.25">
      <c r="A86" s="6" t="s">
        <v>147</v>
      </c>
      <c r="B86" s="7" t="s">
        <v>148</v>
      </c>
      <c r="C86" s="7">
        <v>800096746</v>
      </c>
      <c r="D86" s="7" t="s">
        <v>394</v>
      </c>
      <c r="E86" s="8">
        <v>0</v>
      </c>
      <c r="F86" s="8">
        <v>0</v>
      </c>
      <c r="G86" s="8">
        <v>0</v>
      </c>
      <c r="H86" s="8">
        <v>562514</v>
      </c>
      <c r="I86" s="8">
        <v>562514</v>
      </c>
      <c r="J86" s="8">
        <v>562514</v>
      </c>
      <c r="K86" s="42">
        <v>562514</v>
      </c>
    </row>
    <row r="87" spans="1:11" x14ac:dyDescent="0.25">
      <c r="A87" s="6" t="s">
        <v>147</v>
      </c>
      <c r="B87" s="7" t="s">
        <v>148</v>
      </c>
      <c r="C87" s="7">
        <v>800096750</v>
      </c>
      <c r="D87" s="7" t="s">
        <v>395</v>
      </c>
      <c r="E87" s="8">
        <v>0</v>
      </c>
      <c r="F87" s="8">
        <v>0</v>
      </c>
      <c r="G87" s="8">
        <v>43920</v>
      </c>
      <c r="H87" s="8">
        <v>43920</v>
      </c>
      <c r="I87" s="8">
        <v>43920</v>
      </c>
      <c r="J87" s="8">
        <v>43920</v>
      </c>
      <c r="K87" s="42">
        <v>0</v>
      </c>
    </row>
    <row r="88" spans="1:11" x14ac:dyDescent="0.25">
      <c r="A88" s="6" t="s">
        <v>147</v>
      </c>
      <c r="B88" s="7" t="s">
        <v>148</v>
      </c>
      <c r="C88" s="7">
        <v>800096758</v>
      </c>
      <c r="D88" s="7" t="s">
        <v>396</v>
      </c>
      <c r="E88" s="8">
        <v>0</v>
      </c>
      <c r="F88" s="8">
        <v>0</v>
      </c>
      <c r="G88" s="8">
        <v>9132576.5</v>
      </c>
      <c r="H88" s="8">
        <v>9132576.5</v>
      </c>
      <c r="I88" s="8">
        <v>9132576.5</v>
      </c>
      <c r="J88" s="8">
        <v>9354876.5</v>
      </c>
      <c r="K88" s="42">
        <v>4869889.5</v>
      </c>
    </row>
    <row r="89" spans="1:11" x14ac:dyDescent="0.25">
      <c r="A89" s="6" t="s">
        <v>147</v>
      </c>
      <c r="B89" s="7" t="s">
        <v>148</v>
      </c>
      <c r="C89" s="7">
        <v>800096761</v>
      </c>
      <c r="D89" s="7" t="s">
        <v>397</v>
      </c>
      <c r="E89" s="8">
        <v>0</v>
      </c>
      <c r="F89" s="8">
        <v>0</v>
      </c>
      <c r="G89" s="8">
        <v>243940</v>
      </c>
      <c r="H89" s="8">
        <v>243940</v>
      </c>
      <c r="I89" s="8">
        <v>243940</v>
      </c>
      <c r="J89" s="8">
        <v>243940</v>
      </c>
      <c r="K89" s="42">
        <v>243940</v>
      </c>
    </row>
    <row r="90" spans="1:11" x14ac:dyDescent="0.25">
      <c r="A90" s="6" t="s">
        <v>147</v>
      </c>
      <c r="B90" s="7" t="s">
        <v>148</v>
      </c>
      <c r="C90" s="7">
        <v>800096763</v>
      </c>
      <c r="D90" s="7" t="s">
        <v>398</v>
      </c>
      <c r="E90" s="8">
        <v>0</v>
      </c>
      <c r="F90" s="8">
        <v>0</v>
      </c>
      <c r="G90" s="8">
        <v>0</v>
      </c>
      <c r="H90" s="8">
        <v>133000</v>
      </c>
      <c r="I90" s="8">
        <v>133000</v>
      </c>
      <c r="J90" s="8">
        <v>133000</v>
      </c>
      <c r="K90" s="42">
        <v>0</v>
      </c>
    </row>
    <row r="91" spans="1:11" x14ac:dyDescent="0.25">
      <c r="A91" s="6" t="s">
        <v>147</v>
      </c>
      <c r="B91" s="7" t="s">
        <v>148</v>
      </c>
      <c r="C91" s="7">
        <v>800096765</v>
      </c>
      <c r="D91" s="7" t="s">
        <v>399</v>
      </c>
      <c r="E91" s="8">
        <v>0</v>
      </c>
      <c r="F91" s="8">
        <v>0</v>
      </c>
      <c r="G91" s="8">
        <v>390355</v>
      </c>
      <c r="H91" s="8">
        <v>390355</v>
      </c>
      <c r="I91" s="8">
        <v>390355</v>
      </c>
      <c r="J91" s="8">
        <v>390355</v>
      </c>
      <c r="K91" s="42">
        <v>335955</v>
      </c>
    </row>
    <row r="92" spans="1:11" x14ac:dyDescent="0.25">
      <c r="A92" s="6" t="s">
        <v>147</v>
      </c>
      <c r="B92" s="7" t="s">
        <v>148</v>
      </c>
      <c r="C92" s="7">
        <v>800096766</v>
      </c>
      <c r="D92" s="7" t="s">
        <v>400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162000</v>
      </c>
      <c r="K92" s="42">
        <v>0</v>
      </c>
    </row>
    <row r="93" spans="1:11" x14ac:dyDescent="0.25">
      <c r="A93" s="6" t="s">
        <v>147</v>
      </c>
      <c r="B93" s="7" t="s">
        <v>148</v>
      </c>
      <c r="C93" s="7">
        <v>800096770</v>
      </c>
      <c r="D93" s="7" t="s">
        <v>401</v>
      </c>
      <c r="E93" s="8">
        <v>0</v>
      </c>
      <c r="F93" s="8">
        <v>0</v>
      </c>
      <c r="G93" s="8">
        <v>57430</v>
      </c>
      <c r="H93" s="8">
        <v>57430</v>
      </c>
      <c r="I93" s="8">
        <v>57430</v>
      </c>
      <c r="J93" s="8">
        <v>57430</v>
      </c>
      <c r="K93" s="42">
        <v>0</v>
      </c>
    </row>
    <row r="94" spans="1:11" x14ac:dyDescent="0.25">
      <c r="A94" s="6" t="s">
        <v>147</v>
      </c>
      <c r="B94" s="7" t="s">
        <v>148</v>
      </c>
      <c r="C94" s="7">
        <v>800096777</v>
      </c>
      <c r="D94" s="7" t="s">
        <v>402</v>
      </c>
      <c r="E94" s="8">
        <v>0</v>
      </c>
      <c r="F94" s="8">
        <v>0</v>
      </c>
      <c r="G94" s="8">
        <v>0</v>
      </c>
      <c r="H94" s="8">
        <v>141420</v>
      </c>
      <c r="I94" s="8">
        <v>141420</v>
      </c>
      <c r="J94" s="8">
        <v>141420</v>
      </c>
      <c r="K94" s="42">
        <v>78100</v>
      </c>
    </row>
    <row r="95" spans="1:11" x14ac:dyDescent="0.25">
      <c r="A95" s="6" t="s">
        <v>147</v>
      </c>
      <c r="B95" s="7" t="s">
        <v>148</v>
      </c>
      <c r="C95" s="7">
        <v>800096781</v>
      </c>
      <c r="D95" s="7" t="s">
        <v>403</v>
      </c>
      <c r="E95" s="8">
        <v>0</v>
      </c>
      <c r="F95" s="8">
        <v>0</v>
      </c>
      <c r="G95" s="8">
        <v>31500</v>
      </c>
      <c r="H95" s="8">
        <v>31500</v>
      </c>
      <c r="I95" s="8">
        <v>31500</v>
      </c>
      <c r="J95" s="8">
        <v>31500</v>
      </c>
      <c r="K95" s="42">
        <v>31500</v>
      </c>
    </row>
    <row r="96" spans="1:11" x14ac:dyDescent="0.25">
      <c r="A96" s="6" t="s">
        <v>147</v>
      </c>
      <c r="B96" s="7" t="s">
        <v>148</v>
      </c>
      <c r="C96" s="7">
        <v>800096804</v>
      </c>
      <c r="D96" s="7" t="s">
        <v>404</v>
      </c>
      <c r="E96" s="8">
        <v>0</v>
      </c>
      <c r="F96" s="8">
        <v>0</v>
      </c>
      <c r="G96" s="8">
        <v>0</v>
      </c>
      <c r="H96" s="8">
        <v>0</v>
      </c>
      <c r="I96" s="8">
        <v>3081410</v>
      </c>
      <c r="J96" s="8">
        <v>3169121.6</v>
      </c>
      <c r="K96" s="42">
        <v>87711.6</v>
      </c>
    </row>
    <row r="97" spans="1:11" x14ac:dyDescent="0.25">
      <c r="A97" s="6" t="s">
        <v>147</v>
      </c>
      <c r="B97" s="7" t="s">
        <v>148</v>
      </c>
      <c r="C97" s="7">
        <v>800096807</v>
      </c>
      <c r="D97" s="7" t="s">
        <v>405</v>
      </c>
      <c r="E97" s="8">
        <v>0</v>
      </c>
      <c r="F97" s="8">
        <v>0</v>
      </c>
      <c r="G97" s="8">
        <v>724730</v>
      </c>
      <c r="H97" s="8">
        <v>724730</v>
      </c>
      <c r="I97" s="8">
        <v>724730</v>
      </c>
      <c r="J97" s="8">
        <v>724730</v>
      </c>
      <c r="K97" s="42">
        <v>125670</v>
      </c>
    </row>
    <row r="98" spans="1:11" x14ac:dyDescent="0.25">
      <c r="A98" s="6" t="s">
        <v>147</v>
      </c>
      <c r="B98" s="7" t="s">
        <v>148</v>
      </c>
      <c r="C98" s="7">
        <v>800096808</v>
      </c>
      <c r="D98" s="7" t="s">
        <v>406</v>
      </c>
      <c r="E98" s="8">
        <v>0</v>
      </c>
      <c r="F98" s="8">
        <v>0</v>
      </c>
      <c r="G98" s="8">
        <v>810260</v>
      </c>
      <c r="H98" s="8">
        <v>810260</v>
      </c>
      <c r="I98" s="8">
        <v>810260</v>
      </c>
      <c r="J98" s="8">
        <v>810260</v>
      </c>
      <c r="K98" s="42">
        <v>0</v>
      </c>
    </row>
    <row r="99" spans="1:11" x14ac:dyDescent="0.25">
      <c r="A99" s="6" t="s">
        <v>147</v>
      </c>
      <c r="B99" s="7" t="s">
        <v>148</v>
      </c>
      <c r="C99" s="7">
        <v>800097098</v>
      </c>
      <c r="D99" s="7" t="s">
        <v>407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55850</v>
      </c>
      <c r="K99" s="42">
        <v>55850</v>
      </c>
    </row>
    <row r="100" spans="1:11" x14ac:dyDescent="0.25">
      <c r="A100" s="6" t="s">
        <v>147</v>
      </c>
      <c r="B100" s="7" t="s">
        <v>148</v>
      </c>
      <c r="C100" s="7">
        <v>800098193</v>
      </c>
      <c r="D100" s="7" t="s">
        <v>408</v>
      </c>
      <c r="E100" s="8">
        <v>0</v>
      </c>
      <c r="F100" s="8">
        <v>0</v>
      </c>
      <c r="G100" s="8">
        <v>0</v>
      </c>
      <c r="H100" s="8">
        <v>0</v>
      </c>
      <c r="I100" s="8">
        <v>801320</v>
      </c>
      <c r="J100" s="8">
        <v>801320</v>
      </c>
      <c r="K100" s="42">
        <v>0</v>
      </c>
    </row>
    <row r="101" spans="1:11" x14ac:dyDescent="0.25">
      <c r="A101" s="6" t="s">
        <v>147</v>
      </c>
      <c r="B101" s="7" t="s">
        <v>148</v>
      </c>
      <c r="C101" s="7">
        <v>800098911</v>
      </c>
      <c r="D101" s="7" t="s">
        <v>409</v>
      </c>
      <c r="E101" s="8">
        <v>0</v>
      </c>
      <c r="F101" s="8">
        <v>0</v>
      </c>
      <c r="G101" s="8">
        <v>103074</v>
      </c>
      <c r="H101" s="8">
        <v>154374</v>
      </c>
      <c r="I101" s="8">
        <v>206804</v>
      </c>
      <c r="J101" s="8">
        <v>909704</v>
      </c>
      <c r="K101" s="42">
        <v>14631003</v>
      </c>
    </row>
    <row r="102" spans="1:11" x14ac:dyDescent="0.25">
      <c r="A102" s="6" t="s">
        <v>147</v>
      </c>
      <c r="B102" s="7" t="s">
        <v>148</v>
      </c>
      <c r="C102" s="7">
        <v>800099084</v>
      </c>
      <c r="D102" s="7" t="s">
        <v>410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42">
        <v>192396</v>
      </c>
    </row>
    <row r="103" spans="1:11" x14ac:dyDescent="0.25">
      <c r="A103" s="6" t="s">
        <v>147</v>
      </c>
      <c r="B103" s="7" t="s">
        <v>148</v>
      </c>
      <c r="C103" s="7">
        <v>800099095</v>
      </c>
      <c r="D103" s="7" t="s">
        <v>411</v>
      </c>
      <c r="E103" s="8">
        <v>0</v>
      </c>
      <c r="F103" s="8">
        <v>0</v>
      </c>
      <c r="G103" s="8">
        <v>0</v>
      </c>
      <c r="H103" s="8">
        <v>218046</v>
      </c>
      <c r="I103" s="8">
        <v>218046</v>
      </c>
      <c r="J103" s="8">
        <v>218046</v>
      </c>
      <c r="K103" s="42">
        <v>336742</v>
      </c>
    </row>
    <row r="104" spans="1:11" x14ac:dyDescent="0.25">
      <c r="A104" s="6" t="s">
        <v>147</v>
      </c>
      <c r="B104" s="7" t="s">
        <v>148</v>
      </c>
      <c r="C104" s="7">
        <v>800099108</v>
      </c>
      <c r="D104" s="7" t="s">
        <v>151</v>
      </c>
      <c r="E104" s="8">
        <v>52000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42">
        <v>0</v>
      </c>
    </row>
    <row r="105" spans="1:11" x14ac:dyDescent="0.25">
      <c r="A105" s="6" t="s">
        <v>147</v>
      </c>
      <c r="B105" s="7" t="s">
        <v>148</v>
      </c>
      <c r="C105" s="7">
        <v>800099142</v>
      </c>
      <c r="D105" s="7" t="s">
        <v>412</v>
      </c>
      <c r="E105" s="8">
        <v>0</v>
      </c>
      <c r="F105" s="8">
        <v>0</v>
      </c>
      <c r="G105" s="8">
        <v>0</v>
      </c>
      <c r="H105" s="8">
        <v>0</v>
      </c>
      <c r="I105" s="8">
        <v>51680</v>
      </c>
      <c r="J105" s="8">
        <v>51680</v>
      </c>
      <c r="K105" s="42">
        <v>0</v>
      </c>
    </row>
    <row r="106" spans="1:11" x14ac:dyDescent="0.25">
      <c r="A106" s="6" t="s">
        <v>147</v>
      </c>
      <c r="B106" s="7" t="s">
        <v>148</v>
      </c>
      <c r="C106" s="7">
        <v>800099143</v>
      </c>
      <c r="D106" s="7" t="s">
        <v>413</v>
      </c>
      <c r="E106" s="8">
        <v>0</v>
      </c>
      <c r="F106" s="8">
        <v>0</v>
      </c>
      <c r="G106" s="8">
        <v>0</v>
      </c>
      <c r="H106" s="8">
        <v>56430</v>
      </c>
      <c r="I106" s="8">
        <v>56430</v>
      </c>
      <c r="J106" s="8">
        <v>56430</v>
      </c>
      <c r="K106" s="42">
        <v>0</v>
      </c>
    </row>
    <row r="107" spans="1:11" x14ac:dyDescent="0.25">
      <c r="A107" s="6" t="s">
        <v>147</v>
      </c>
      <c r="B107" s="7" t="s">
        <v>148</v>
      </c>
      <c r="C107" s="7">
        <v>800099262</v>
      </c>
      <c r="D107" s="7" t="s">
        <v>414</v>
      </c>
      <c r="E107" s="8">
        <v>0</v>
      </c>
      <c r="F107" s="8">
        <v>0</v>
      </c>
      <c r="G107" s="8">
        <v>0</v>
      </c>
      <c r="H107" s="8">
        <v>134090</v>
      </c>
      <c r="I107" s="8">
        <v>134090</v>
      </c>
      <c r="J107" s="8">
        <v>134090</v>
      </c>
      <c r="K107" s="42">
        <v>134090</v>
      </c>
    </row>
    <row r="108" spans="1:11" x14ac:dyDescent="0.25">
      <c r="A108" s="6" t="s">
        <v>147</v>
      </c>
      <c r="B108" s="7" t="s">
        <v>148</v>
      </c>
      <c r="C108" s="7">
        <v>800099310</v>
      </c>
      <c r="D108" s="7" t="s">
        <v>415</v>
      </c>
      <c r="E108" s="8">
        <v>0</v>
      </c>
      <c r="F108" s="8">
        <v>0</v>
      </c>
      <c r="G108" s="8">
        <v>586960</v>
      </c>
      <c r="H108" s="8">
        <v>639710</v>
      </c>
      <c r="I108" s="8">
        <v>639710</v>
      </c>
      <c r="J108" s="8">
        <v>639710</v>
      </c>
      <c r="K108" s="42">
        <v>332070</v>
      </c>
    </row>
    <row r="109" spans="1:11" x14ac:dyDescent="0.25">
      <c r="A109" s="6" t="s">
        <v>147</v>
      </c>
      <c r="B109" s="7" t="s">
        <v>148</v>
      </c>
      <c r="C109" s="7">
        <v>800099662</v>
      </c>
      <c r="D109" s="7" t="s">
        <v>416</v>
      </c>
      <c r="E109" s="8">
        <v>0</v>
      </c>
      <c r="F109" s="8">
        <v>0</v>
      </c>
      <c r="G109" s="8">
        <v>56110</v>
      </c>
      <c r="H109" s="8">
        <v>56110</v>
      </c>
      <c r="I109" s="8">
        <v>56110</v>
      </c>
      <c r="J109" s="8">
        <v>56110</v>
      </c>
      <c r="K109" s="42">
        <v>0</v>
      </c>
    </row>
    <row r="110" spans="1:11" x14ac:dyDescent="0.25">
      <c r="A110" s="6" t="s">
        <v>147</v>
      </c>
      <c r="B110" s="7" t="s">
        <v>148</v>
      </c>
      <c r="C110" s="7">
        <v>800100048</v>
      </c>
      <c r="D110" s="7" t="s">
        <v>417</v>
      </c>
      <c r="E110" s="8">
        <v>0</v>
      </c>
      <c r="F110" s="8">
        <v>0</v>
      </c>
      <c r="G110" s="8">
        <v>0</v>
      </c>
      <c r="H110" s="8">
        <v>1185620</v>
      </c>
      <c r="I110" s="8">
        <v>1185620</v>
      </c>
      <c r="J110" s="8">
        <v>1185620</v>
      </c>
      <c r="K110" s="42">
        <v>0</v>
      </c>
    </row>
    <row r="111" spans="1:11" x14ac:dyDescent="0.25">
      <c r="A111" s="6" t="s">
        <v>147</v>
      </c>
      <c r="B111" s="7" t="s">
        <v>148</v>
      </c>
      <c r="C111" s="7">
        <v>800100052</v>
      </c>
      <c r="D111" s="7" t="s">
        <v>418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109960</v>
      </c>
      <c r="K111" s="42">
        <v>0</v>
      </c>
    </row>
    <row r="112" spans="1:11" x14ac:dyDescent="0.25">
      <c r="A112" s="6" t="s">
        <v>147</v>
      </c>
      <c r="B112" s="7" t="s">
        <v>148</v>
      </c>
      <c r="C112" s="7">
        <v>800100053</v>
      </c>
      <c r="D112" s="7" t="s">
        <v>419</v>
      </c>
      <c r="E112" s="8">
        <v>0</v>
      </c>
      <c r="F112" s="8">
        <v>0</v>
      </c>
      <c r="G112" s="8">
        <v>0</v>
      </c>
      <c r="H112" s="8">
        <v>0</v>
      </c>
      <c r="I112" s="8">
        <v>54400</v>
      </c>
      <c r="J112" s="8">
        <v>54400</v>
      </c>
      <c r="K112" s="42">
        <v>0</v>
      </c>
    </row>
    <row r="113" spans="1:11" x14ac:dyDescent="0.25">
      <c r="A113" s="6" t="s">
        <v>147</v>
      </c>
      <c r="B113" s="7" t="s">
        <v>148</v>
      </c>
      <c r="C113" s="7">
        <v>800100054</v>
      </c>
      <c r="D113" s="7" t="s">
        <v>420</v>
      </c>
      <c r="E113" s="8">
        <v>0</v>
      </c>
      <c r="F113" s="8">
        <v>0</v>
      </c>
      <c r="G113" s="8">
        <v>293890</v>
      </c>
      <c r="H113" s="8">
        <v>293890</v>
      </c>
      <c r="I113" s="8">
        <v>293890</v>
      </c>
      <c r="J113" s="8">
        <v>293890</v>
      </c>
      <c r="K113" s="42">
        <v>57200</v>
      </c>
    </row>
    <row r="114" spans="1:11" x14ac:dyDescent="0.25">
      <c r="A114" s="6" t="s">
        <v>147</v>
      </c>
      <c r="B114" s="7" t="s">
        <v>148</v>
      </c>
      <c r="C114" s="7">
        <v>800100056</v>
      </c>
      <c r="D114" s="7" t="s">
        <v>421</v>
      </c>
      <c r="E114" s="8">
        <v>0</v>
      </c>
      <c r="F114" s="8">
        <v>0</v>
      </c>
      <c r="G114" s="8">
        <v>0</v>
      </c>
      <c r="H114" s="8">
        <v>79200</v>
      </c>
      <c r="I114" s="8">
        <v>79200</v>
      </c>
      <c r="J114" s="8">
        <v>0</v>
      </c>
      <c r="K114" s="42">
        <v>0</v>
      </c>
    </row>
    <row r="115" spans="1:11" x14ac:dyDescent="0.25">
      <c r="A115" s="6" t="s">
        <v>147</v>
      </c>
      <c r="B115" s="7" t="s">
        <v>148</v>
      </c>
      <c r="C115" s="7">
        <v>800100058</v>
      </c>
      <c r="D115" s="7" t="s">
        <v>422</v>
      </c>
      <c r="E115" s="8">
        <v>0</v>
      </c>
      <c r="F115" s="8">
        <v>0</v>
      </c>
      <c r="G115" s="8">
        <v>0</v>
      </c>
      <c r="H115" s="8">
        <v>0</v>
      </c>
      <c r="I115" s="8">
        <v>55330</v>
      </c>
      <c r="J115" s="8">
        <v>55330</v>
      </c>
      <c r="K115" s="42">
        <v>0</v>
      </c>
    </row>
    <row r="116" spans="1:11" x14ac:dyDescent="0.25">
      <c r="A116" s="6" t="s">
        <v>147</v>
      </c>
      <c r="B116" s="7" t="s">
        <v>148</v>
      </c>
      <c r="C116" s="7">
        <v>800100134</v>
      </c>
      <c r="D116" s="7" t="s">
        <v>423</v>
      </c>
      <c r="E116" s="8">
        <v>0</v>
      </c>
      <c r="F116" s="8">
        <v>0</v>
      </c>
      <c r="G116" s="8">
        <v>0</v>
      </c>
      <c r="H116" s="8">
        <v>326710</v>
      </c>
      <c r="I116" s="8">
        <v>326710</v>
      </c>
      <c r="J116" s="8">
        <v>326710</v>
      </c>
      <c r="K116" s="42">
        <v>0</v>
      </c>
    </row>
    <row r="117" spans="1:11" x14ac:dyDescent="0.25">
      <c r="A117" s="6" t="s">
        <v>147</v>
      </c>
      <c r="B117" s="7" t="s">
        <v>148</v>
      </c>
      <c r="C117" s="7">
        <v>800100138</v>
      </c>
      <c r="D117" s="7" t="s">
        <v>424</v>
      </c>
      <c r="E117" s="8">
        <v>0</v>
      </c>
      <c r="F117" s="8">
        <v>0</v>
      </c>
      <c r="G117" s="8">
        <v>51680</v>
      </c>
      <c r="H117" s="8">
        <v>51680</v>
      </c>
      <c r="I117" s="8">
        <v>51680</v>
      </c>
      <c r="J117" s="8">
        <v>51680</v>
      </c>
      <c r="K117" s="42">
        <v>0</v>
      </c>
    </row>
    <row r="118" spans="1:11" x14ac:dyDescent="0.25">
      <c r="A118" s="6" t="s">
        <v>147</v>
      </c>
      <c r="B118" s="7" t="s">
        <v>148</v>
      </c>
      <c r="C118" s="7">
        <v>800100533</v>
      </c>
      <c r="D118" s="7" t="s">
        <v>425</v>
      </c>
      <c r="E118" s="8">
        <v>0</v>
      </c>
      <c r="F118" s="8">
        <v>0</v>
      </c>
      <c r="G118" s="8">
        <v>113200</v>
      </c>
      <c r="H118" s="8">
        <v>113200</v>
      </c>
      <c r="I118" s="8">
        <v>113200</v>
      </c>
      <c r="J118" s="8">
        <v>113200</v>
      </c>
      <c r="K118" s="42">
        <v>0</v>
      </c>
    </row>
    <row r="119" spans="1:11" x14ac:dyDescent="0.25">
      <c r="A119" s="6" t="s">
        <v>147</v>
      </c>
      <c r="B119" s="7" t="s">
        <v>148</v>
      </c>
      <c r="C119" s="7">
        <v>800100751</v>
      </c>
      <c r="D119" s="7" t="s">
        <v>426</v>
      </c>
      <c r="E119" s="8">
        <v>0</v>
      </c>
      <c r="F119" s="8">
        <v>0</v>
      </c>
      <c r="G119" s="8">
        <v>0</v>
      </c>
      <c r="H119" s="8">
        <v>1034500</v>
      </c>
      <c r="I119" s="8">
        <v>1034500</v>
      </c>
      <c r="J119" s="8">
        <v>1034500</v>
      </c>
      <c r="K119" s="42">
        <v>0</v>
      </c>
    </row>
    <row r="120" spans="1:11" x14ac:dyDescent="0.25">
      <c r="A120" s="6" t="s">
        <v>147</v>
      </c>
      <c r="B120" s="7" t="s">
        <v>148</v>
      </c>
      <c r="C120" s="7">
        <v>800102504</v>
      </c>
      <c r="D120" s="7" t="s">
        <v>427</v>
      </c>
      <c r="E120" s="8">
        <v>0</v>
      </c>
      <c r="F120" s="8">
        <v>0</v>
      </c>
      <c r="G120" s="8">
        <v>0</v>
      </c>
      <c r="H120" s="8">
        <v>0</v>
      </c>
      <c r="I120" s="8">
        <v>531100</v>
      </c>
      <c r="J120" s="8">
        <v>577080</v>
      </c>
      <c r="K120" s="42">
        <v>45980</v>
      </c>
    </row>
    <row r="121" spans="1:11" x14ac:dyDescent="0.25">
      <c r="A121" s="6" t="s">
        <v>147</v>
      </c>
      <c r="B121" s="7" t="s">
        <v>148</v>
      </c>
      <c r="C121" s="7">
        <v>800102799</v>
      </c>
      <c r="D121" s="7" t="s">
        <v>428</v>
      </c>
      <c r="E121" s="8">
        <v>0</v>
      </c>
      <c r="F121" s="8">
        <v>0</v>
      </c>
      <c r="G121" s="8">
        <v>0</v>
      </c>
      <c r="H121" s="8">
        <v>0</v>
      </c>
      <c r="I121" s="8">
        <v>54400</v>
      </c>
      <c r="J121" s="8">
        <v>54400</v>
      </c>
      <c r="K121" s="42">
        <v>0</v>
      </c>
    </row>
    <row r="122" spans="1:11" x14ac:dyDescent="0.25">
      <c r="A122" s="6" t="s">
        <v>147</v>
      </c>
      <c r="B122" s="7" t="s">
        <v>148</v>
      </c>
      <c r="C122" s="7">
        <v>800103196</v>
      </c>
      <c r="D122" s="7" t="s">
        <v>429</v>
      </c>
      <c r="E122" s="8">
        <v>38052800</v>
      </c>
      <c r="F122" s="8">
        <v>327683704</v>
      </c>
      <c r="G122" s="8">
        <v>274596970</v>
      </c>
      <c r="H122" s="8">
        <v>130086770</v>
      </c>
      <c r="I122" s="8">
        <v>219738045</v>
      </c>
      <c r="J122" s="8">
        <v>182973965</v>
      </c>
      <c r="K122" s="42">
        <v>204371615</v>
      </c>
    </row>
    <row r="123" spans="1:11" x14ac:dyDescent="0.25">
      <c r="A123" s="6" t="s">
        <v>147</v>
      </c>
      <c r="B123" s="7" t="s">
        <v>148</v>
      </c>
      <c r="C123" s="7">
        <v>800103913</v>
      </c>
      <c r="D123" s="7" t="s">
        <v>430</v>
      </c>
      <c r="E123" s="8">
        <v>0</v>
      </c>
      <c r="F123" s="8">
        <v>0</v>
      </c>
      <c r="G123" s="8">
        <v>0</v>
      </c>
      <c r="H123" s="8">
        <v>188579723.94999999</v>
      </c>
      <c r="I123" s="8">
        <v>188582693.94999999</v>
      </c>
      <c r="J123" s="8">
        <v>190239634.94999999</v>
      </c>
      <c r="K123" s="42">
        <v>301794163.94999999</v>
      </c>
    </row>
    <row r="124" spans="1:11" x14ac:dyDescent="0.25">
      <c r="A124" s="6" t="s">
        <v>147</v>
      </c>
      <c r="B124" s="7" t="s">
        <v>148</v>
      </c>
      <c r="C124" s="7">
        <v>800103920</v>
      </c>
      <c r="D124" s="7" t="s">
        <v>431</v>
      </c>
      <c r="E124" s="8">
        <v>0</v>
      </c>
      <c r="F124" s="8">
        <v>199136609</v>
      </c>
      <c r="G124" s="8">
        <v>198836236.65000001</v>
      </c>
      <c r="H124" s="8">
        <v>202060093.65000001</v>
      </c>
      <c r="I124" s="8">
        <v>202060093.65000001</v>
      </c>
      <c r="J124" s="8">
        <v>184747736.5</v>
      </c>
      <c r="K124" s="42">
        <v>129773412.25</v>
      </c>
    </row>
    <row r="125" spans="1:11" x14ac:dyDescent="0.25">
      <c r="A125" s="6" t="s">
        <v>147</v>
      </c>
      <c r="B125" s="7" t="s">
        <v>148</v>
      </c>
      <c r="C125" s="7">
        <v>800103935</v>
      </c>
      <c r="D125" s="7" t="s">
        <v>432</v>
      </c>
      <c r="E125" s="8">
        <v>234408427</v>
      </c>
      <c r="F125" s="8">
        <v>796118090</v>
      </c>
      <c r="G125" s="8">
        <v>796118091.85000002</v>
      </c>
      <c r="H125" s="8">
        <v>796118091.85000002</v>
      </c>
      <c r="I125" s="8">
        <v>796118091.85000002</v>
      </c>
      <c r="J125" s="8">
        <v>804579878.85000002</v>
      </c>
      <c r="K125" s="42">
        <v>711417681.85000002</v>
      </c>
    </row>
    <row r="126" spans="1:11" x14ac:dyDescent="0.25">
      <c r="A126" s="6" t="s">
        <v>147</v>
      </c>
      <c r="B126" s="7" t="s">
        <v>148</v>
      </c>
      <c r="C126" s="7">
        <v>800104062</v>
      </c>
      <c r="D126" s="7" t="s">
        <v>433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164524</v>
      </c>
      <c r="K126" s="42">
        <v>0</v>
      </c>
    </row>
    <row r="127" spans="1:11" x14ac:dyDescent="0.25">
      <c r="A127" s="6" t="s">
        <v>147</v>
      </c>
      <c r="B127" s="7" t="s">
        <v>148</v>
      </c>
      <c r="C127" s="7">
        <v>800113389</v>
      </c>
      <c r="D127" s="7" t="s">
        <v>434</v>
      </c>
      <c r="E127" s="8">
        <v>0</v>
      </c>
      <c r="F127" s="8">
        <v>0</v>
      </c>
      <c r="G127" s="8">
        <v>0</v>
      </c>
      <c r="H127" s="8">
        <v>0</v>
      </c>
      <c r="I127" s="8">
        <v>294998</v>
      </c>
      <c r="J127" s="8">
        <v>1635148</v>
      </c>
      <c r="K127" s="42">
        <v>1842338</v>
      </c>
    </row>
    <row r="128" spans="1:11" x14ac:dyDescent="0.25">
      <c r="A128" s="6" t="s">
        <v>147</v>
      </c>
      <c r="B128" s="7" t="s">
        <v>148</v>
      </c>
      <c r="C128" s="7">
        <v>800113672</v>
      </c>
      <c r="D128" s="7" t="s">
        <v>435</v>
      </c>
      <c r="E128" s="8">
        <v>162587539.5</v>
      </c>
      <c r="F128" s="8">
        <v>392717218</v>
      </c>
      <c r="G128" s="8">
        <v>282040063.90999997</v>
      </c>
      <c r="H128" s="8">
        <v>272409525.91000009</v>
      </c>
      <c r="I128" s="8">
        <v>991727757.25999999</v>
      </c>
      <c r="J128" s="8">
        <v>1085351592.5699999</v>
      </c>
      <c r="K128" s="42">
        <v>1109353529.5700002</v>
      </c>
    </row>
    <row r="129" spans="1:11" x14ac:dyDescent="0.25">
      <c r="A129" s="6" t="s">
        <v>147</v>
      </c>
      <c r="B129" s="7" t="s">
        <v>148</v>
      </c>
      <c r="C129" s="7">
        <v>800114312</v>
      </c>
      <c r="D129" s="7" t="s">
        <v>436</v>
      </c>
      <c r="E129" s="8">
        <v>0</v>
      </c>
      <c r="F129" s="8">
        <v>52763129</v>
      </c>
      <c r="G129" s="8">
        <v>43929449.5</v>
      </c>
      <c r="H129" s="8">
        <v>45024859.5</v>
      </c>
      <c r="I129" s="8">
        <v>105173795.5</v>
      </c>
      <c r="J129" s="8">
        <v>105729795.5</v>
      </c>
      <c r="K129" s="42">
        <v>151668779.5</v>
      </c>
    </row>
    <row r="130" spans="1:11" x14ac:dyDescent="0.25">
      <c r="A130" s="6" t="s">
        <v>147</v>
      </c>
      <c r="B130" s="7" t="s">
        <v>148</v>
      </c>
      <c r="C130" s="7">
        <v>800191427</v>
      </c>
      <c r="D130" s="7" t="s">
        <v>437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461140</v>
      </c>
      <c r="K130" s="42">
        <v>0</v>
      </c>
    </row>
    <row r="131" spans="1:11" x14ac:dyDescent="0.25">
      <c r="A131" s="6" t="s">
        <v>147</v>
      </c>
      <c r="B131" s="7" t="s">
        <v>148</v>
      </c>
      <c r="C131" s="7">
        <v>800254722</v>
      </c>
      <c r="D131" s="7" t="s">
        <v>438</v>
      </c>
      <c r="E131" s="8">
        <v>0</v>
      </c>
      <c r="F131" s="8">
        <v>0</v>
      </c>
      <c r="G131" s="8">
        <v>54400</v>
      </c>
      <c r="H131" s="8">
        <v>54400</v>
      </c>
      <c r="I131" s="8">
        <v>54400</v>
      </c>
      <c r="J131" s="8">
        <v>54400</v>
      </c>
      <c r="K131" s="42">
        <v>0</v>
      </c>
    </row>
    <row r="132" spans="1:11" x14ac:dyDescent="0.25">
      <c r="A132" s="6" t="s">
        <v>147</v>
      </c>
      <c r="B132" s="7" t="s">
        <v>148</v>
      </c>
      <c r="C132" s="7">
        <v>800255101</v>
      </c>
      <c r="D132" s="7" t="s">
        <v>439</v>
      </c>
      <c r="E132" s="8">
        <v>0</v>
      </c>
      <c r="F132" s="8">
        <v>0</v>
      </c>
      <c r="G132" s="8">
        <v>0</v>
      </c>
      <c r="H132" s="8">
        <v>383960</v>
      </c>
      <c r="I132" s="8">
        <v>383960</v>
      </c>
      <c r="J132" s="8">
        <v>383960</v>
      </c>
      <c r="K132" s="42">
        <v>0</v>
      </c>
    </row>
    <row r="133" spans="1:11" x14ac:dyDescent="0.25">
      <c r="A133" s="6" t="s">
        <v>147</v>
      </c>
      <c r="B133" s="7" t="s">
        <v>148</v>
      </c>
      <c r="C133" s="7">
        <v>800255213</v>
      </c>
      <c r="D133" s="7" t="s">
        <v>440</v>
      </c>
      <c r="E133" s="8">
        <v>0</v>
      </c>
      <c r="F133" s="8">
        <v>0</v>
      </c>
      <c r="G133" s="8">
        <v>51870</v>
      </c>
      <c r="H133" s="8">
        <v>51870</v>
      </c>
      <c r="I133" s="8">
        <v>51870</v>
      </c>
      <c r="J133" s="8">
        <v>51870</v>
      </c>
      <c r="K133" s="42">
        <v>0</v>
      </c>
    </row>
    <row r="134" spans="1:11" x14ac:dyDescent="0.25">
      <c r="A134" s="6" t="s">
        <v>147</v>
      </c>
      <c r="B134" s="7" t="s">
        <v>148</v>
      </c>
      <c r="C134" s="7">
        <v>800255214</v>
      </c>
      <c r="D134" s="7" t="s">
        <v>441</v>
      </c>
      <c r="E134" s="8">
        <v>0</v>
      </c>
      <c r="F134" s="8">
        <v>0</v>
      </c>
      <c r="G134" s="8">
        <v>548482.5</v>
      </c>
      <c r="H134" s="8">
        <v>548482.5</v>
      </c>
      <c r="I134" s="8">
        <v>548482.5</v>
      </c>
      <c r="J134" s="8">
        <v>548482.5</v>
      </c>
      <c r="K134" s="42">
        <v>548482.5</v>
      </c>
    </row>
    <row r="135" spans="1:11" x14ac:dyDescent="0.25">
      <c r="A135" s="6" t="s">
        <v>147</v>
      </c>
      <c r="B135" s="7" t="s">
        <v>148</v>
      </c>
      <c r="C135" s="7">
        <v>800255443</v>
      </c>
      <c r="D135" s="7" t="s">
        <v>442</v>
      </c>
      <c r="E135" s="8">
        <v>0</v>
      </c>
      <c r="F135" s="8">
        <v>0</v>
      </c>
      <c r="G135" s="8">
        <v>0</v>
      </c>
      <c r="H135" s="8">
        <v>0</v>
      </c>
      <c r="I135" s="8">
        <v>66670</v>
      </c>
      <c r="J135" s="8">
        <v>66670</v>
      </c>
      <c r="K135" s="42">
        <v>0</v>
      </c>
    </row>
    <row r="136" spans="1:11" x14ac:dyDescent="0.25">
      <c r="A136" s="6" t="s">
        <v>147</v>
      </c>
      <c r="B136" s="7" t="s">
        <v>148</v>
      </c>
      <c r="C136" s="7">
        <v>806001274</v>
      </c>
      <c r="D136" s="7" t="s">
        <v>443</v>
      </c>
      <c r="E136" s="8">
        <v>0</v>
      </c>
      <c r="F136" s="8">
        <v>0</v>
      </c>
      <c r="G136" s="8">
        <v>1488030</v>
      </c>
      <c r="H136" s="8">
        <v>1488030</v>
      </c>
      <c r="I136" s="8">
        <v>1488030</v>
      </c>
      <c r="J136" s="8">
        <v>1488030</v>
      </c>
      <c r="K136" s="42">
        <v>0</v>
      </c>
    </row>
    <row r="137" spans="1:11" x14ac:dyDescent="0.25">
      <c r="A137" s="6" t="s">
        <v>147</v>
      </c>
      <c r="B137" s="7" t="s">
        <v>148</v>
      </c>
      <c r="C137" s="7">
        <v>806001439</v>
      </c>
      <c r="D137" s="7" t="s">
        <v>444</v>
      </c>
      <c r="E137" s="8">
        <v>0</v>
      </c>
      <c r="F137" s="8">
        <v>0</v>
      </c>
      <c r="G137" s="8">
        <v>575557.5</v>
      </c>
      <c r="H137" s="8">
        <v>575557.5</v>
      </c>
      <c r="I137" s="8">
        <v>575557.5</v>
      </c>
      <c r="J137" s="8">
        <v>575557.5</v>
      </c>
      <c r="K137" s="42">
        <v>575557.5</v>
      </c>
    </row>
    <row r="138" spans="1:11" x14ac:dyDescent="0.25">
      <c r="A138" s="6" t="s">
        <v>147</v>
      </c>
      <c r="B138" s="7" t="s">
        <v>148</v>
      </c>
      <c r="C138" s="7">
        <v>806004900</v>
      </c>
      <c r="D138" s="7" t="s">
        <v>445</v>
      </c>
      <c r="E138" s="8">
        <v>0</v>
      </c>
      <c r="F138" s="8">
        <v>0</v>
      </c>
      <c r="G138" s="8">
        <v>50416.5</v>
      </c>
      <c r="H138" s="8">
        <v>50416.5</v>
      </c>
      <c r="I138" s="8">
        <v>50416.5</v>
      </c>
      <c r="J138" s="8">
        <v>50416.5</v>
      </c>
      <c r="K138" s="42">
        <v>50416.5</v>
      </c>
    </row>
    <row r="139" spans="1:11" x14ac:dyDescent="0.25">
      <c r="A139" s="6" t="s">
        <v>147</v>
      </c>
      <c r="B139" s="7" t="s">
        <v>148</v>
      </c>
      <c r="C139" s="7">
        <v>823003543</v>
      </c>
      <c r="D139" s="7" t="s">
        <v>446</v>
      </c>
      <c r="E139" s="8">
        <v>0</v>
      </c>
      <c r="F139" s="8">
        <v>0</v>
      </c>
      <c r="G139" s="8">
        <v>0</v>
      </c>
      <c r="H139" s="8">
        <v>58140</v>
      </c>
      <c r="I139" s="8">
        <v>58140</v>
      </c>
      <c r="J139" s="8">
        <v>58140</v>
      </c>
      <c r="K139" s="42">
        <v>0</v>
      </c>
    </row>
    <row r="140" spans="1:11" x14ac:dyDescent="0.25">
      <c r="A140" s="6" t="s">
        <v>147</v>
      </c>
      <c r="B140" s="7" t="s">
        <v>148</v>
      </c>
      <c r="C140" s="7">
        <v>842000004</v>
      </c>
      <c r="D140" s="7" t="s">
        <v>447</v>
      </c>
      <c r="E140" s="8">
        <v>0</v>
      </c>
      <c r="F140" s="8">
        <v>99476985</v>
      </c>
      <c r="G140" s="8">
        <v>370820095.06</v>
      </c>
      <c r="H140" s="8">
        <v>98453802.060000002</v>
      </c>
      <c r="I140" s="8">
        <v>91191387.060000002</v>
      </c>
      <c r="J140" s="8">
        <v>91279076.060000002</v>
      </c>
      <c r="K140" s="42">
        <v>34724556.060000002</v>
      </c>
    </row>
    <row r="141" spans="1:11" x14ac:dyDescent="0.25">
      <c r="A141" s="6" t="s">
        <v>147</v>
      </c>
      <c r="B141" s="7" t="s">
        <v>148</v>
      </c>
      <c r="C141" s="7">
        <v>845000021</v>
      </c>
      <c r="D141" s="7" t="s">
        <v>448</v>
      </c>
      <c r="E141" s="8">
        <v>111881192</v>
      </c>
      <c r="F141" s="8">
        <v>111881192</v>
      </c>
      <c r="G141" s="8">
        <v>70384692.110000014</v>
      </c>
      <c r="H141" s="8">
        <v>166719540.11000001</v>
      </c>
      <c r="I141" s="8">
        <v>169754640.11000001</v>
      </c>
      <c r="J141" s="8">
        <v>285645684.11000001</v>
      </c>
      <c r="K141" s="42">
        <v>386833029.11000001</v>
      </c>
    </row>
    <row r="142" spans="1:11" x14ac:dyDescent="0.25">
      <c r="A142" s="6" t="s">
        <v>147</v>
      </c>
      <c r="B142" s="7" t="s">
        <v>148</v>
      </c>
      <c r="C142" s="7">
        <v>890000441</v>
      </c>
      <c r="D142" s="7" t="s">
        <v>449</v>
      </c>
      <c r="E142" s="8">
        <v>0</v>
      </c>
      <c r="F142" s="8">
        <v>0</v>
      </c>
      <c r="G142" s="8">
        <v>333910</v>
      </c>
      <c r="H142" s="8">
        <v>333910</v>
      </c>
      <c r="I142" s="8">
        <v>333910</v>
      </c>
      <c r="J142" s="8">
        <v>333910</v>
      </c>
      <c r="K142" s="42">
        <v>0</v>
      </c>
    </row>
    <row r="143" spans="1:11" x14ac:dyDescent="0.25">
      <c r="A143" s="6" t="s">
        <v>147</v>
      </c>
      <c r="B143" s="7" t="s">
        <v>148</v>
      </c>
      <c r="C143" s="7">
        <v>890000464</v>
      </c>
      <c r="D143" s="7" t="s">
        <v>450</v>
      </c>
      <c r="E143" s="8">
        <v>0</v>
      </c>
      <c r="F143" s="8">
        <v>0</v>
      </c>
      <c r="G143" s="8">
        <v>0</v>
      </c>
      <c r="H143" s="8">
        <v>1623929</v>
      </c>
      <c r="I143" s="8">
        <v>1623929</v>
      </c>
      <c r="J143" s="8">
        <v>1725569</v>
      </c>
      <c r="K143" s="42">
        <v>3014226</v>
      </c>
    </row>
    <row r="144" spans="1:11" x14ac:dyDescent="0.25">
      <c r="A144" s="6" t="s">
        <v>147</v>
      </c>
      <c r="B144" s="7" t="s">
        <v>148</v>
      </c>
      <c r="C144" s="7">
        <v>890000613</v>
      </c>
      <c r="D144" s="7" t="s">
        <v>451</v>
      </c>
      <c r="E144" s="8">
        <v>0</v>
      </c>
      <c r="F144" s="8">
        <v>0</v>
      </c>
      <c r="G144" s="8">
        <v>0</v>
      </c>
      <c r="H144" s="8">
        <v>0</v>
      </c>
      <c r="I144" s="8">
        <v>185800</v>
      </c>
      <c r="J144" s="8">
        <v>185800</v>
      </c>
      <c r="K144" s="42">
        <v>0</v>
      </c>
    </row>
    <row r="145" spans="1:11" x14ac:dyDescent="0.25">
      <c r="A145" s="6" t="s">
        <v>147</v>
      </c>
      <c r="B145" s="7" t="s">
        <v>148</v>
      </c>
      <c r="C145" s="7">
        <v>890000864</v>
      </c>
      <c r="D145" s="7" t="s">
        <v>452</v>
      </c>
      <c r="E145" s="8">
        <v>0</v>
      </c>
      <c r="F145" s="8">
        <v>0</v>
      </c>
      <c r="G145" s="8">
        <v>0</v>
      </c>
      <c r="H145" s="8">
        <v>148840</v>
      </c>
      <c r="I145" s="8">
        <v>148840</v>
      </c>
      <c r="J145" s="8">
        <v>148840</v>
      </c>
      <c r="K145" s="42">
        <v>0</v>
      </c>
    </row>
    <row r="146" spans="1:11" x14ac:dyDescent="0.25">
      <c r="A146" s="6" t="s">
        <v>147</v>
      </c>
      <c r="B146" s="7" t="s">
        <v>148</v>
      </c>
      <c r="C146" s="7">
        <v>890001061</v>
      </c>
      <c r="D146" s="7" t="s">
        <v>453</v>
      </c>
      <c r="E146" s="8">
        <v>0</v>
      </c>
      <c r="F146" s="8">
        <v>0</v>
      </c>
      <c r="G146" s="8">
        <v>0</v>
      </c>
      <c r="H146" s="8">
        <v>0</v>
      </c>
      <c r="I146" s="8">
        <v>1746894</v>
      </c>
      <c r="J146" s="8">
        <v>1746894</v>
      </c>
      <c r="K146" s="42">
        <v>1746894</v>
      </c>
    </row>
    <row r="147" spans="1:11" x14ac:dyDescent="0.25">
      <c r="A147" s="6" t="s">
        <v>147</v>
      </c>
      <c r="B147" s="7" t="s">
        <v>148</v>
      </c>
      <c r="C147" s="7">
        <v>890001181</v>
      </c>
      <c r="D147" s="7" t="s">
        <v>454</v>
      </c>
      <c r="E147" s="8">
        <v>0</v>
      </c>
      <c r="F147" s="8">
        <v>0</v>
      </c>
      <c r="G147" s="8">
        <v>0</v>
      </c>
      <c r="H147" s="8">
        <v>209800</v>
      </c>
      <c r="I147" s="8">
        <v>209800</v>
      </c>
      <c r="J147" s="8">
        <v>209800</v>
      </c>
      <c r="K147" s="42">
        <v>0</v>
      </c>
    </row>
    <row r="148" spans="1:11" x14ac:dyDescent="0.25">
      <c r="A148" s="6" t="s">
        <v>147</v>
      </c>
      <c r="B148" s="7" t="s">
        <v>148</v>
      </c>
      <c r="C148" s="7">
        <v>890001639</v>
      </c>
      <c r="D148" s="7" t="s">
        <v>455</v>
      </c>
      <c r="E148" s="8">
        <v>14913930</v>
      </c>
      <c r="F148" s="8">
        <v>44287270</v>
      </c>
      <c r="G148" s="8">
        <v>31513170.600000001</v>
      </c>
      <c r="H148" s="8">
        <v>31513170.600000001</v>
      </c>
      <c r="I148" s="8">
        <v>31513170.600000001</v>
      </c>
      <c r="J148" s="8">
        <v>31513170.600000001</v>
      </c>
      <c r="K148" s="42">
        <v>24771113.600000001</v>
      </c>
    </row>
    <row r="149" spans="1:11" x14ac:dyDescent="0.25">
      <c r="A149" s="6" t="s">
        <v>147</v>
      </c>
      <c r="B149" s="7" t="s">
        <v>148</v>
      </c>
      <c r="C149" s="7">
        <v>890072044</v>
      </c>
      <c r="D149" s="7" t="s">
        <v>456</v>
      </c>
      <c r="E149" s="8">
        <v>0</v>
      </c>
      <c r="F149" s="8">
        <v>0</v>
      </c>
      <c r="G149" s="8">
        <v>107330</v>
      </c>
      <c r="H149" s="8">
        <v>107330</v>
      </c>
      <c r="I149" s="8">
        <v>107330</v>
      </c>
      <c r="J149" s="8">
        <v>107330</v>
      </c>
      <c r="K149" s="42">
        <v>0</v>
      </c>
    </row>
    <row r="150" spans="1:11" x14ac:dyDescent="0.25">
      <c r="A150" s="6" t="s">
        <v>147</v>
      </c>
      <c r="B150" s="7" t="s">
        <v>148</v>
      </c>
      <c r="C150" s="7">
        <v>890102006</v>
      </c>
      <c r="D150" s="7" t="s">
        <v>457</v>
      </c>
      <c r="E150" s="8">
        <v>124308996</v>
      </c>
      <c r="F150" s="8">
        <v>136859755</v>
      </c>
      <c r="G150" s="8">
        <v>191220344.63</v>
      </c>
      <c r="H150" s="8">
        <v>251315820</v>
      </c>
      <c r="I150" s="8">
        <v>337001478.5</v>
      </c>
      <c r="J150" s="8">
        <v>327906107.5</v>
      </c>
      <c r="K150" s="42">
        <v>102371318.5</v>
      </c>
    </row>
    <row r="151" spans="1:11" x14ac:dyDescent="0.25">
      <c r="A151" s="6" t="s">
        <v>147</v>
      </c>
      <c r="B151" s="7" t="s">
        <v>148</v>
      </c>
      <c r="C151" s="7">
        <v>890102018</v>
      </c>
      <c r="D151" s="7" t="s">
        <v>458</v>
      </c>
      <c r="E151" s="8">
        <v>0</v>
      </c>
      <c r="F151" s="8">
        <v>4070210</v>
      </c>
      <c r="G151" s="8">
        <v>25194191.350000001</v>
      </c>
      <c r="H151" s="8">
        <v>46728932.350000001</v>
      </c>
      <c r="I151" s="8">
        <v>93404157.349999994</v>
      </c>
      <c r="J151" s="8">
        <v>97495009.349999994</v>
      </c>
      <c r="K151" s="42">
        <v>112361464.34999999</v>
      </c>
    </row>
    <row r="152" spans="1:11" x14ac:dyDescent="0.25">
      <c r="A152" s="6" t="s">
        <v>147</v>
      </c>
      <c r="B152" s="7" t="s">
        <v>148</v>
      </c>
      <c r="C152" s="7">
        <v>890102472</v>
      </c>
      <c r="D152" s="7" t="s">
        <v>459</v>
      </c>
      <c r="E152" s="8">
        <v>0</v>
      </c>
      <c r="F152" s="8">
        <v>0</v>
      </c>
      <c r="G152" s="8">
        <v>439730</v>
      </c>
      <c r="H152" s="8">
        <v>439730</v>
      </c>
      <c r="I152" s="8">
        <v>439730</v>
      </c>
      <c r="J152" s="8">
        <v>439730</v>
      </c>
      <c r="K152" s="42">
        <v>0</v>
      </c>
    </row>
    <row r="153" spans="1:11" x14ac:dyDescent="0.25">
      <c r="A153" s="6" t="s">
        <v>147</v>
      </c>
      <c r="B153" s="7" t="s">
        <v>148</v>
      </c>
      <c r="C153" s="7">
        <v>890103003</v>
      </c>
      <c r="D153" s="7" t="s">
        <v>460</v>
      </c>
      <c r="E153" s="8">
        <v>0</v>
      </c>
      <c r="F153" s="8">
        <v>0</v>
      </c>
      <c r="G153" s="8">
        <v>55030</v>
      </c>
      <c r="H153" s="8">
        <v>55030</v>
      </c>
      <c r="I153" s="8">
        <v>55030</v>
      </c>
      <c r="J153" s="8">
        <v>55030</v>
      </c>
      <c r="K153" s="42">
        <v>0</v>
      </c>
    </row>
    <row r="154" spans="1:11" x14ac:dyDescent="0.25">
      <c r="A154" s="6" t="s">
        <v>147</v>
      </c>
      <c r="B154" s="7" t="s">
        <v>148</v>
      </c>
      <c r="C154" s="7">
        <v>890106291</v>
      </c>
      <c r="D154" s="7" t="s">
        <v>461</v>
      </c>
      <c r="E154" s="8">
        <v>0</v>
      </c>
      <c r="F154" s="8">
        <v>0</v>
      </c>
      <c r="G154" s="8">
        <v>947224</v>
      </c>
      <c r="H154" s="8">
        <v>947224</v>
      </c>
      <c r="I154" s="8">
        <v>947224</v>
      </c>
      <c r="J154" s="8">
        <v>947224</v>
      </c>
      <c r="K154" s="42">
        <v>848734</v>
      </c>
    </row>
    <row r="155" spans="1:11" x14ac:dyDescent="0.25">
      <c r="A155" s="6" t="s">
        <v>147</v>
      </c>
      <c r="B155" s="7" t="s">
        <v>148</v>
      </c>
      <c r="C155" s="7">
        <v>890112371</v>
      </c>
      <c r="D155" s="7" t="s">
        <v>462</v>
      </c>
      <c r="E155" s="8">
        <v>0</v>
      </c>
      <c r="F155" s="8">
        <v>0</v>
      </c>
      <c r="G155" s="8">
        <v>0</v>
      </c>
      <c r="H155" s="8">
        <v>503500</v>
      </c>
      <c r="I155" s="8">
        <v>503500</v>
      </c>
      <c r="J155" s="8">
        <v>503500</v>
      </c>
      <c r="K155" s="42">
        <v>503500</v>
      </c>
    </row>
    <row r="156" spans="1:11" x14ac:dyDescent="0.25">
      <c r="A156" s="6" t="s">
        <v>147</v>
      </c>
      <c r="B156" s="7" t="s">
        <v>148</v>
      </c>
      <c r="C156" s="7">
        <v>890114335</v>
      </c>
      <c r="D156" s="7" t="s">
        <v>463</v>
      </c>
      <c r="E156" s="8">
        <v>0</v>
      </c>
      <c r="F156" s="8">
        <v>0</v>
      </c>
      <c r="G156" s="8">
        <v>1698470</v>
      </c>
      <c r="H156" s="8">
        <v>1698470</v>
      </c>
      <c r="I156" s="8">
        <v>1698470</v>
      </c>
      <c r="J156" s="8">
        <v>1698470</v>
      </c>
      <c r="K156" s="42">
        <v>1698470</v>
      </c>
    </row>
    <row r="157" spans="1:11" x14ac:dyDescent="0.25">
      <c r="A157" s="6" t="s">
        <v>147</v>
      </c>
      <c r="B157" s="7" t="s">
        <v>148</v>
      </c>
      <c r="C157" s="7">
        <v>890116159</v>
      </c>
      <c r="D157" s="7" t="s">
        <v>464</v>
      </c>
      <c r="E157" s="8">
        <v>0</v>
      </c>
      <c r="F157" s="8">
        <v>0</v>
      </c>
      <c r="G157" s="8">
        <v>54400</v>
      </c>
      <c r="H157" s="8">
        <v>54400</v>
      </c>
      <c r="I157" s="8">
        <v>54400</v>
      </c>
      <c r="J157" s="8">
        <v>54400</v>
      </c>
      <c r="K157" s="42">
        <v>54400</v>
      </c>
    </row>
    <row r="158" spans="1:11" x14ac:dyDescent="0.25">
      <c r="A158" s="6" t="s">
        <v>147</v>
      </c>
      <c r="B158" s="7" t="s">
        <v>148</v>
      </c>
      <c r="C158" s="7">
        <v>890201190</v>
      </c>
      <c r="D158" s="7" t="s">
        <v>465</v>
      </c>
      <c r="E158" s="8">
        <v>0</v>
      </c>
      <c r="F158" s="8">
        <v>0</v>
      </c>
      <c r="G158" s="8">
        <v>692840</v>
      </c>
      <c r="H158" s="8">
        <v>692840</v>
      </c>
      <c r="I158" s="8">
        <v>692840</v>
      </c>
      <c r="J158" s="8">
        <v>692840</v>
      </c>
      <c r="K158" s="42">
        <v>571040</v>
      </c>
    </row>
    <row r="159" spans="1:11" x14ac:dyDescent="0.25">
      <c r="A159" s="6" t="s">
        <v>147</v>
      </c>
      <c r="B159" s="7" t="s">
        <v>148</v>
      </c>
      <c r="C159" s="7">
        <v>890201222</v>
      </c>
      <c r="D159" s="7" t="s">
        <v>466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54400</v>
      </c>
      <c r="K159" s="42">
        <v>0</v>
      </c>
    </row>
    <row r="160" spans="1:11" x14ac:dyDescent="0.25">
      <c r="A160" s="6" t="s">
        <v>147</v>
      </c>
      <c r="B160" s="7" t="s">
        <v>148</v>
      </c>
      <c r="C160" s="7">
        <v>890201235</v>
      </c>
      <c r="D160" s="7" t="s">
        <v>467</v>
      </c>
      <c r="E160" s="8">
        <v>567610401</v>
      </c>
      <c r="F160" s="8">
        <v>956457972</v>
      </c>
      <c r="G160" s="8">
        <v>956457977.69999993</v>
      </c>
      <c r="H160" s="8">
        <v>956890137.70000005</v>
      </c>
      <c r="I160" s="8">
        <v>957627362.70000005</v>
      </c>
      <c r="J160" s="8">
        <v>934792228.70000005</v>
      </c>
      <c r="K160" s="42">
        <v>498535202.69999999</v>
      </c>
    </row>
    <row r="161" spans="1:11" x14ac:dyDescent="0.25">
      <c r="A161" s="6" t="s">
        <v>147</v>
      </c>
      <c r="B161" s="7" t="s">
        <v>148</v>
      </c>
      <c r="C161" s="7">
        <v>890201900</v>
      </c>
      <c r="D161" s="7" t="s">
        <v>468</v>
      </c>
      <c r="E161" s="8">
        <v>0</v>
      </c>
      <c r="F161" s="8">
        <v>0</v>
      </c>
      <c r="G161" s="8">
        <v>0</v>
      </c>
      <c r="H161" s="8">
        <v>0</v>
      </c>
      <c r="I161" s="8">
        <v>421200</v>
      </c>
      <c r="J161" s="8">
        <v>523130</v>
      </c>
      <c r="K161" s="42">
        <v>204100</v>
      </c>
    </row>
    <row r="162" spans="1:11" x14ac:dyDescent="0.25">
      <c r="A162" s="6" t="s">
        <v>147</v>
      </c>
      <c r="B162" s="7" t="s">
        <v>148</v>
      </c>
      <c r="C162" s="7">
        <v>890204646</v>
      </c>
      <c r="D162" s="7" t="s">
        <v>469</v>
      </c>
      <c r="E162" s="8">
        <v>0</v>
      </c>
      <c r="F162" s="8">
        <v>0</v>
      </c>
      <c r="G162" s="8">
        <v>0</v>
      </c>
      <c r="H162" s="8">
        <v>150195</v>
      </c>
      <c r="I162" s="8">
        <v>150195</v>
      </c>
      <c r="J162" s="8">
        <v>150195</v>
      </c>
      <c r="K162" s="42">
        <v>0</v>
      </c>
    </row>
    <row r="163" spans="1:11" x14ac:dyDescent="0.25">
      <c r="A163" s="6" t="s">
        <v>147</v>
      </c>
      <c r="B163" s="7" t="s">
        <v>148</v>
      </c>
      <c r="C163" s="7">
        <v>890204802</v>
      </c>
      <c r="D163" s="7" t="s">
        <v>470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42">
        <v>839914</v>
      </c>
    </row>
    <row r="164" spans="1:11" x14ac:dyDescent="0.25">
      <c r="A164" s="6" t="s">
        <v>147</v>
      </c>
      <c r="B164" s="7" t="s">
        <v>148</v>
      </c>
      <c r="C164" s="7">
        <v>890205176</v>
      </c>
      <c r="D164" s="7" t="s">
        <v>471</v>
      </c>
      <c r="E164" s="8">
        <v>0</v>
      </c>
      <c r="F164" s="8">
        <v>0</v>
      </c>
      <c r="G164" s="8">
        <v>0</v>
      </c>
      <c r="H164" s="8">
        <v>0</v>
      </c>
      <c r="I164" s="8">
        <v>379910</v>
      </c>
      <c r="J164" s="8">
        <v>379910</v>
      </c>
      <c r="K164" s="42">
        <v>379910</v>
      </c>
    </row>
    <row r="165" spans="1:11" x14ac:dyDescent="0.25">
      <c r="A165" s="6" t="s">
        <v>147</v>
      </c>
      <c r="B165" s="7" t="s">
        <v>148</v>
      </c>
      <c r="C165" s="7">
        <v>890205383</v>
      </c>
      <c r="D165" s="7" t="s">
        <v>472</v>
      </c>
      <c r="E165" s="8">
        <v>0</v>
      </c>
      <c r="F165" s="8">
        <v>0</v>
      </c>
      <c r="G165" s="8">
        <v>0</v>
      </c>
      <c r="H165" s="8">
        <v>663230</v>
      </c>
      <c r="I165" s="8">
        <v>663230</v>
      </c>
      <c r="J165" s="8">
        <v>663230</v>
      </c>
      <c r="K165" s="42">
        <v>599510</v>
      </c>
    </row>
    <row r="166" spans="1:11" x14ac:dyDescent="0.25">
      <c r="A166" s="6" t="s">
        <v>147</v>
      </c>
      <c r="B166" s="7" t="s">
        <v>148</v>
      </c>
      <c r="C166" s="7">
        <v>890207022</v>
      </c>
      <c r="D166" s="7" t="s">
        <v>473</v>
      </c>
      <c r="E166" s="8">
        <v>0</v>
      </c>
      <c r="F166" s="8">
        <v>0</v>
      </c>
      <c r="G166" s="8">
        <v>48400</v>
      </c>
      <c r="H166" s="8">
        <v>48400</v>
      </c>
      <c r="I166" s="8">
        <v>48400</v>
      </c>
      <c r="J166" s="8">
        <v>48400</v>
      </c>
      <c r="K166" s="42">
        <v>48400</v>
      </c>
    </row>
    <row r="167" spans="1:11" x14ac:dyDescent="0.25">
      <c r="A167" s="6" t="s">
        <v>147</v>
      </c>
      <c r="B167" s="7" t="s">
        <v>148</v>
      </c>
      <c r="C167" s="7">
        <v>890208363</v>
      </c>
      <c r="D167" s="7" t="s">
        <v>474</v>
      </c>
      <c r="E167" s="8">
        <v>0</v>
      </c>
      <c r="F167" s="8">
        <v>0</v>
      </c>
      <c r="G167" s="8">
        <v>0</v>
      </c>
      <c r="H167" s="8">
        <v>0</v>
      </c>
      <c r="I167" s="8">
        <v>115200</v>
      </c>
      <c r="J167" s="8">
        <v>115200</v>
      </c>
      <c r="K167" s="42">
        <v>0</v>
      </c>
    </row>
    <row r="168" spans="1:11" x14ac:dyDescent="0.25">
      <c r="A168" s="6" t="s">
        <v>147</v>
      </c>
      <c r="B168" s="7" t="s">
        <v>148</v>
      </c>
      <c r="C168" s="7">
        <v>890210704</v>
      </c>
      <c r="D168" s="7" t="s">
        <v>475</v>
      </c>
      <c r="E168" s="8">
        <v>0</v>
      </c>
      <c r="F168" s="8">
        <v>0</v>
      </c>
      <c r="G168" s="8">
        <v>933420</v>
      </c>
      <c r="H168" s="8">
        <v>933420</v>
      </c>
      <c r="I168" s="8">
        <v>933420</v>
      </c>
      <c r="J168" s="8">
        <v>933420</v>
      </c>
      <c r="K168" s="42">
        <v>0</v>
      </c>
    </row>
    <row r="169" spans="1:11" x14ac:dyDescent="0.25">
      <c r="A169" s="6" t="s">
        <v>147</v>
      </c>
      <c r="B169" s="7" t="s">
        <v>148</v>
      </c>
      <c r="C169" s="7">
        <v>890399011</v>
      </c>
      <c r="D169" s="7" t="s">
        <v>476</v>
      </c>
      <c r="E169" s="8">
        <v>0</v>
      </c>
      <c r="F169" s="8">
        <v>0</v>
      </c>
      <c r="G169" s="8">
        <v>0</v>
      </c>
      <c r="H169" s="8">
        <v>275210</v>
      </c>
      <c r="I169" s="8">
        <v>275210</v>
      </c>
      <c r="J169" s="8">
        <v>275210</v>
      </c>
      <c r="K169" s="42">
        <v>3858218</v>
      </c>
    </row>
    <row r="170" spans="1:11" x14ac:dyDescent="0.25">
      <c r="A170" s="6" t="s">
        <v>147</v>
      </c>
      <c r="B170" s="7" t="s">
        <v>148</v>
      </c>
      <c r="C170" s="7">
        <v>890399029</v>
      </c>
      <c r="D170" s="7" t="s">
        <v>477</v>
      </c>
      <c r="E170" s="8">
        <v>226371041</v>
      </c>
      <c r="F170" s="8">
        <v>444148773</v>
      </c>
      <c r="G170" s="8">
        <v>449754349.86000001</v>
      </c>
      <c r="H170" s="8">
        <v>533317711.8599999</v>
      </c>
      <c r="I170" s="8">
        <v>721774459.8599999</v>
      </c>
      <c r="J170" s="8">
        <v>705785429.86000001</v>
      </c>
      <c r="K170" s="42">
        <v>525411364.36000001</v>
      </c>
    </row>
    <row r="171" spans="1:11" x14ac:dyDescent="0.25">
      <c r="A171" s="6" t="s">
        <v>147</v>
      </c>
      <c r="B171" s="7" t="s">
        <v>148</v>
      </c>
      <c r="C171" s="7">
        <v>890399045</v>
      </c>
      <c r="D171" s="7" t="s">
        <v>478</v>
      </c>
      <c r="E171" s="8">
        <v>0</v>
      </c>
      <c r="F171" s="8">
        <v>0</v>
      </c>
      <c r="G171" s="8">
        <v>2121683.5</v>
      </c>
      <c r="H171" s="8">
        <v>2121683.5</v>
      </c>
      <c r="I171" s="8">
        <v>2121683.5</v>
      </c>
      <c r="J171" s="8">
        <v>2121683.5</v>
      </c>
      <c r="K171" s="42">
        <v>224361.5</v>
      </c>
    </row>
    <row r="172" spans="1:11" x14ac:dyDescent="0.25">
      <c r="A172" s="6" t="s">
        <v>147</v>
      </c>
      <c r="B172" s="7" t="s">
        <v>148</v>
      </c>
      <c r="C172" s="7">
        <v>890480022</v>
      </c>
      <c r="D172" s="7" t="s">
        <v>479</v>
      </c>
      <c r="E172" s="8">
        <v>0</v>
      </c>
      <c r="F172" s="8">
        <v>0</v>
      </c>
      <c r="G172" s="8">
        <v>57600</v>
      </c>
      <c r="H172" s="8">
        <v>57600</v>
      </c>
      <c r="I172" s="8">
        <v>57600</v>
      </c>
      <c r="J172" s="8">
        <v>57600</v>
      </c>
      <c r="K172" s="42">
        <v>0</v>
      </c>
    </row>
    <row r="173" spans="1:11" x14ac:dyDescent="0.25">
      <c r="A173" s="6" t="s">
        <v>147</v>
      </c>
      <c r="B173" s="7" t="s">
        <v>148</v>
      </c>
      <c r="C173" s="7">
        <v>890480059</v>
      </c>
      <c r="D173" s="7" t="s">
        <v>480</v>
      </c>
      <c r="E173" s="8">
        <v>339154303</v>
      </c>
      <c r="F173" s="8">
        <v>360340552</v>
      </c>
      <c r="G173" s="8">
        <v>360340556.19999999</v>
      </c>
      <c r="H173" s="8">
        <v>360340556.19999999</v>
      </c>
      <c r="I173" s="8">
        <v>360340556.19999999</v>
      </c>
      <c r="J173" s="8">
        <v>360340556.60000002</v>
      </c>
      <c r="K173" s="42">
        <v>396167825.38999999</v>
      </c>
    </row>
    <row r="174" spans="1:11" x14ac:dyDescent="0.25">
      <c r="A174" s="6" t="s">
        <v>147</v>
      </c>
      <c r="B174" s="7" t="s">
        <v>148</v>
      </c>
      <c r="C174" s="7">
        <v>890480184</v>
      </c>
      <c r="D174" s="7" t="s">
        <v>481</v>
      </c>
      <c r="E174" s="8">
        <v>0</v>
      </c>
      <c r="F174" s="8">
        <v>65026043</v>
      </c>
      <c r="G174" s="8">
        <v>65026044</v>
      </c>
      <c r="H174" s="8">
        <v>65026044</v>
      </c>
      <c r="I174" s="8">
        <v>65026044</v>
      </c>
      <c r="J174" s="8">
        <v>65380263</v>
      </c>
      <c r="K174" s="42">
        <v>62636846</v>
      </c>
    </row>
    <row r="175" spans="1:11" x14ac:dyDescent="0.25">
      <c r="A175" s="6" t="s">
        <v>147</v>
      </c>
      <c r="B175" s="7" t="s">
        <v>148</v>
      </c>
      <c r="C175" s="7">
        <v>890480254</v>
      </c>
      <c r="D175" s="7" t="s">
        <v>482</v>
      </c>
      <c r="E175" s="8">
        <v>0</v>
      </c>
      <c r="F175" s="8">
        <v>0</v>
      </c>
      <c r="G175" s="8">
        <v>475484.5</v>
      </c>
      <c r="H175" s="8">
        <v>475484.5</v>
      </c>
      <c r="I175" s="8">
        <v>475484.5</v>
      </c>
      <c r="J175" s="8">
        <v>475484.5</v>
      </c>
      <c r="K175" s="42">
        <v>475484.5</v>
      </c>
    </row>
    <row r="176" spans="1:11" x14ac:dyDescent="0.25">
      <c r="A176" s="6" t="s">
        <v>147</v>
      </c>
      <c r="B176" s="7" t="s">
        <v>148</v>
      </c>
      <c r="C176" s="7">
        <v>890480431</v>
      </c>
      <c r="D176" s="7" t="s">
        <v>483</v>
      </c>
      <c r="E176" s="8">
        <v>0</v>
      </c>
      <c r="F176" s="8">
        <v>0</v>
      </c>
      <c r="G176" s="8">
        <v>54400</v>
      </c>
      <c r="H176" s="8">
        <v>54400</v>
      </c>
      <c r="I176" s="8">
        <v>54400</v>
      </c>
      <c r="J176" s="8">
        <v>54400</v>
      </c>
      <c r="K176" s="42">
        <v>0</v>
      </c>
    </row>
    <row r="177" spans="1:11" x14ac:dyDescent="0.25">
      <c r="A177" s="6" t="s">
        <v>147</v>
      </c>
      <c r="B177" s="7" t="s">
        <v>148</v>
      </c>
      <c r="C177" s="7">
        <v>890480643</v>
      </c>
      <c r="D177" s="7" t="s">
        <v>484</v>
      </c>
      <c r="E177" s="8">
        <v>0</v>
      </c>
      <c r="F177" s="8">
        <v>0</v>
      </c>
      <c r="G177" s="8">
        <v>1045076</v>
      </c>
      <c r="H177" s="8">
        <v>1045076</v>
      </c>
      <c r="I177" s="8">
        <v>1045076</v>
      </c>
      <c r="J177" s="8">
        <v>1045076</v>
      </c>
      <c r="K177" s="42">
        <v>1045076</v>
      </c>
    </row>
    <row r="178" spans="1:11" x14ac:dyDescent="0.25">
      <c r="A178" s="6" t="s">
        <v>147</v>
      </c>
      <c r="B178" s="7" t="s">
        <v>148</v>
      </c>
      <c r="C178" s="7">
        <v>890481149</v>
      </c>
      <c r="D178" s="7" t="s">
        <v>485</v>
      </c>
      <c r="E178" s="8">
        <v>0</v>
      </c>
      <c r="F178" s="8">
        <v>0</v>
      </c>
      <c r="G178" s="8">
        <v>0</v>
      </c>
      <c r="H178" s="8">
        <v>215935</v>
      </c>
      <c r="I178" s="8">
        <v>215935</v>
      </c>
      <c r="J178" s="8">
        <v>215935</v>
      </c>
      <c r="K178" s="42">
        <v>215935</v>
      </c>
    </row>
    <row r="179" spans="1:11" x14ac:dyDescent="0.25">
      <c r="A179" s="6" t="s">
        <v>147</v>
      </c>
      <c r="B179" s="7" t="s">
        <v>148</v>
      </c>
      <c r="C179" s="7">
        <v>890481177</v>
      </c>
      <c r="D179" s="7" t="s">
        <v>486</v>
      </c>
      <c r="E179" s="8">
        <v>0</v>
      </c>
      <c r="F179" s="8">
        <v>0</v>
      </c>
      <c r="G179" s="8">
        <v>105850</v>
      </c>
      <c r="H179" s="8">
        <v>105850</v>
      </c>
      <c r="I179" s="8">
        <v>105850</v>
      </c>
      <c r="J179" s="8">
        <v>105850</v>
      </c>
      <c r="K179" s="42">
        <v>0</v>
      </c>
    </row>
    <row r="180" spans="1:11" x14ac:dyDescent="0.25">
      <c r="A180" s="6" t="s">
        <v>147</v>
      </c>
      <c r="B180" s="7" t="s">
        <v>148</v>
      </c>
      <c r="C180" s="7">
        <v>890481295</v>
      </c>
      <c r="D180" s="7" t="s">
        <v>487</v>
      </c>
      <c r="E180" s="8">
        <v>0</v>
      </c>
      <c r="F180" s="8">
        <v>0</v>
      </c>
      <c r="G180" s="8">
        <v>0</v>
      </c>
      <c r="H180" s="8">
        <v>35910</v>
      </c>
      <c r="I180" s="8">
        <v>35910</v>
      </c>
      <c r="J180" s="8">
        <v>35910</v>
      </c>
      <c r="K180" s="42">
        <v>35910</v>
      </c>
    </row>
    <row r="181" spans="1:11" x14ac:dyDescent="0.25">
      <c r="A181" s="6" t="s">
        <v>147</v>
      </c>
      <c r="B181" s="7" t="s">
        <v>148</v>
      </c>
      <c r="C181" s="7">
        <v>890481343</v>
      </c>
      <c r="D181" s="7" t="s">
        <v>488</v>
      </c>
      <c r="E181" s="8">
        <v>0</v>
      </c>
      <c r="F181" s="8">
        <v>0</v>
      </c>
      <c r="G181" s="8">
        <v>0</v>
      </c>
      <c r="H181" s="8">
        <v>2244450</v>
      </c>
      <c r="I181" s="8">
        <v>2244450</v>
      </c>
      <c r="J181" s="8">
        <v>2244450</v>
      </c>
      <c r="K181" s="42">
        <v>2151290</v>
      </c>
    </row>
    <row r="182" spans="1:11" x14ac:dyDescent="0.25">
      <c r="A182" s="6" t="s">
        <v>147</v>
      </c>
      <c r="B182" s="7" t="s">
        <v>148</v>
      </c>
      <c r="C182" s="7">
        <v>890500890</v>
      </c>
      <c r="D182" s="7" t="s">
        <v>489</v>
      </c>
      <c r="E182" s="8">
        <v>1211214349.8</v>
      </c>
      <c r="F182" s="8">
        <v>1312411870</v>
      </c>
      <c r="G182" s="8">
        <v>653089062.79999995</v>
      </c>
      <c r="H182" s="8">
        <v>842782387.79999995</v>
      </c>
      <c r="I182" s="8">
        <v>746773206.29999995</v>
      </c>
      <c r="J182" s="8">
        <v>705834938.79999995</v>
      </c>
      <c r="K182" s="42">
        <v>928287232.79999995</v>
      </c>
    </row>
    <row r="183" spans="1:11" x14ac:dyDescent="0.25">
      <c r="A183" s="6" t="s">
        <v>147</v>
      </c>
      <c r="B183" s="7" t="s">
        <v>148</v>
      </c>
      <c r="C183" s="7">
        <v>890501102</v>
      </c>
      <c r="D183" s="7" t="s">
        <v>490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108800</v>
      </c>
      <c r="K183" s="42">
        <v>0</v>
      </c>
    </row>
    <row r="184" spans="1:11" x14ac:dyDescent="0.25">
      <c r="A184" s="6" t="s">
        <v>147</v>
      </c>
      <c r="B184" s="7" t="s">
        <v>148</v>
      </c>
      <c r="C184" s="7">
        <v>890501434</v>
      </c>
      <c r="D184" s="7" t="s">
        <v>491</v>
      </c>
      <c r="E184" s="8">
        <v>0</v>
      </c>
      <c r="F184" s="8">
        <v>0</v>
      </c>
      <c r="G184" s="8">
        <v>339932</v>
      </c>
      <c r="H184" s="8">
        <v>339932</v>
      </c>
      <c r="I184" s="8">
        <v>2134683</v>
      </c>
      <c r="J184" s="8">
        <v>1916787</v>
      </c>
      <c r="K184" s="42">
        <v>288677</v>
      </c>
    </row>
    <row r="185" spans="1:11" x14ac:dyDescent="0.25">
      <c r="A185" s="6" t="s">
        <v>147</v>
      </c>
      <c r="B185" s="7" t="s">
        <v>148</v>
      </c>
      <c r="C185" s="7">
        <v>890503373</v>
      </c>
      <c r="D185" s="7" t="s">
        <v>492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1034775</v>
      </c>
      <c r="K185" s="42">
        <v>0</v>
      </c>
    </row>
    <row r="186" spans="1:11" x14ac:dyDescent="0.25">
      <c r="A186" s="6" t="s">
        <v>147</v>
      </c>
      <c r="B186" s="7" t="s">
        <v>148</v>
      </c>
      <c r="C186" s="7">
        <v>890505662</v>
      </c>
      <c r="D186" s="7" t="s">
        <v>493</v>
      </c>
      <c r="E186" s="8">
        <v>0</v>
      </c>
      <c r="F186" s="8">
        <v>0</v>
      </c>
      <c r="G186" s="8">
        <v>45900</v>
      </c>
      <c r="H186" s="8">
        <v>45900</v>
      </c>
      <c r="I186" s="8">
        <v>45900</v>
      </c>
      <c r="J186" s="8">
        <v>45900</v>
      </c>
      <c r="K186" s="42">
        <v>45900</v>
      </c>
    </row>
    <row r="187" spans="1:11" x14ac:dyDescent="0.25">
      <c r="A187" s="6" t="s">
        <v>147</v>
      </c>
      <c r="B187" s="7" t="s">
        <v>148</v>
      </c>
      <c r="C187" s="7">
        <v>890680008</v>
      </c>
      <c r="D187" s="7" t="s">
        <v>494</v>
      </c>
      <c r="E187" s="8">
        <v>0</v>
      </c>
      <c r="F187" s="8">
        <v>0</v>
      </c>
      <c r="G187" s="8">
        <v>0</v>
      </c>
      <c r="H187" s="8">
        <v>0</v>
      </c>
      <c r="I187" s="8">
        <v>205940</v>
      </c>
      <c r="J187" s="8">
        <v>205940</v>
      </c>
      <c r="K187" s="42">
        <v>0</v>
      </c>
    </row>
    <row r="188" spans="1:11" x14ac:dyDescent="0.25">
      <c r="A188" s="6" t="s">
        <v>147</v>
      </c>
      <c r="B188" s="7" t="s">
        <v>148</v>
      </c>
      <c r="C188" s="7">
        <v>890680378</v>
      </c>
      <c r="D188" s="7" t="s">
        <v>495</v>
      </c>
      <c r="E188" s="8">
        <v>0</v>
      </c>
      <c r="F188" s="8">
        <v>0</v>
      </c>
      <c r="G188" s="8">
        <v>0</v>
      </c>
      <c r="H188" s="8">
        <v>154000</v>
      </c>
      <c r="I188" s="8">
        <v>154000</v>
      </c>
      <c r="J188" s="8">
        <v>154000</v>
      </c>
      <c r="K188" s="42">
        <v>0</v>
      </c>
    </row>
    <row r="189" spans="1:11" x14ac:dyDescent="0.25">
      <c r="A189" s="6" t="s">
        <v>147</v>
      </c>
      <c r="B189" s="7" t="s">
        <v>148</v>
      </c>
      <c r="C189" s="7">
        <v>890701077</v>
      </c>
      <c r="D189" s="7" t="s">
        <v>496</v>
      </c>
      <c r="E189" s="8">
        <v>0</v>
      </c>
      <c r="F189" s="8">
        <v>0</v>
      </c>
      <c r="G189" s="8">
        <v>0</v>
      </c>
      <c r="H189" s="8">
        <v>5668467</v>
      </c>
      <c r="I189" s="8">
        <v>5668467</v>
      </c>
      <c r="J189" s="8">
        <v>5668467</v>
      </c>
      <c r="K189" s="42">
        <v>5706942</v>
      </c>
    </row>
    <row r="190" spans="1:11" x14ac:dyDescent="0.25">
      <c r="A190" s="6" t="s">
        <v>147</v>
      </c>
      <c r="B190" s="7" t="s">
        <v>148</v>
      </c>
      <c r="C190" s="7">
        <v>890701342</v>
      </c>
      <c r="D190" s="7" t="s">
        <v>497</v>
      </c>
      <c r="E190" s="8">
        <v>0</v>
      </c>
      <c r="F190" s="8">
        <v>0</v>
      </c>
      <c r="G190" s="8">
        <v>0</v>
      </c>
      <c r="H190" s="8">
        <v>923700</v>
      </c>
      <c r="I190" s="8">
        <v>923700</v>
      </c>
      <c r="J190" s="8">
        <v>923700</v>
      </c>
      <c r="K190" s="42">
        <v>1159394</v>
      </c>
    </row>
    <row r="191" spans="1:11" x14ac:dyDescent="0.25">
      <c r="A191" s="6" t="s">
        <v>147</v>
      </c>
      <c r="B191" s="7" t="s">
        <v>148</v>
      </c>
      <c r="C191" s="7">
        <v>890701933</v>
      </c>
      <c r="D191" s="7" t="s">
        <v>498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239980</v>
      </c>
      <c r="K191" s="42">
        <v>191520</v>
      </c>
    </row>
    <row r="192" spans="1:11" x14ac:dyDescent="0.25">
      <c r="A192" s="6" t="s">
        <v>147</v>
      </c>
      <c r="B192" s="7" t="s">
        <v>148</v>
      </c>
      <c r="C192" s="7">
        <v>890702015</v>
      </c>
      <c r="D192" s="7" t="s">
        <v>487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42">
        <v>169950</v>
      </c>
    </row>
    <row r="193" spans="1:11" x14ac:dyDescent="0.25">
      <c r="A193" s="6" t="s">
        <v>147</v>
      </c>
      <c r="B193" s="7" t="s">
        <v>148</v>
      </c>
      <c r="C193" s="7">
        <v>890702017</v>
      </c>
      <c r="D193" s="7" t="s">
        <v>499</v>
      </c>
      <c r="E193" s="8">
        <v>0</v>
      </c>
      <c r="F193" s="8">
        <v>647300</v>
      </c>
      <c r="G193" s="8">
        <v>0</v>
      </c>
      <c r="H193" s="8">
        <v>0</v>
      </c>
      <c r="I193" s="8">
        <v>0</v>
      </c>
      <c r="J193" s="8">
        <v>0</v>
      </c>
      <c r="K193" s="42">
        <v>0</v>
      </c>
    </row>
    <row r="194" spans="1:11" x14ac:dyDescent="0.25">
      <c r="A194" s="6" t="s">
        <v>147</v>
      </c>
      <c r="B194" s="7" t="s">
        <v>148</v>
      </c>
      <c r="C194" s="7">
        <v>890702027</v>
      </c>
      <c r="D194" s="7" t="s">
        <v>500</v>
      </c>
      <c r="E194" s="8">
        <v>0</v>
      </c>
      <c r="F194" s="8">
        <v>0</v>
      </c>
      <c r="G194" s="8">
        <v>0</v>
      </c>
      <c r="H194" s="8">
        <v>511550</v>
      </c>
      <c r="I194" s="8">
        <v>511550</v>
      </c>
      <c r="J194" s="8">
        <v>511550</v>
      </c>
      <c r="K194" s="42">
        <v>247080</v>
      </c>
    </row>
    <row r="195" spans="1:11" x14ac:dyDescent="0.25">
      <c r="A195" s="6" t="s">
        <v>147</v>
      </c>
      <c r="B195" s="7" t="s">
        <v>148</v>
      </c>
      <c r="C195" s="7">
        <v>890801053</v>
      </c>
      <c r="D195" s="7" t="s">
        <v>501</v>
      </c>
      <c r="E195" s="8">
        <v>0</v>
      </c>
      <c r="F195" s="8">
        <v>0</v>
      </c>
      <c r="G195" s="8">
        <v>0</v>
      </c>
      <c r="H195" s="8">
        <v>0</v>
      </c>
      <c r="I195" s="8">
        <v>374930</v>
      </c>
      <c r="J195" s="8">
        <v>374930</v>
      </c>
      <c r="K195" s="42">
        <v>108600</v>
      </c>
    </row>
    <row r="196" spans="1:11" x14ac:dyDescent="0.25">
      <c r="A196" s="6" t="s">
        <v>147</v>
      </c>
      <c r="B196" s="7" t="s">
        <v>148</v>
      </c>
      <c r="C196" s="7">
        <v>890801131</v>
      </c>
      <c r="D196" s="7" t="s">
        <v>502</v>
      </c>
      <c r="E196" s="8">
        <v>0</v>
      </c>
      <c r="F196" s="8">
        <v>0</v>
      </c>
      <c r="G196" s="8">
        <v>106510</v>
      </c>
      <c r="H196" s="8">
        <v>106510</v>
      </c>
      <c r="I196" s="8">
        <v>106510</v>
      </c>
      <c r="J196" s="8">
        <v>106510</v>
      </c>
      <c r="K196" s="42">
        <v>51680</v>
      </c>
    </row>
    <row r="197" spans="1:11" x14ac:dyDescent="0.25">
      <c r="A197" s="6" t="s">
        <v>147</v>
      </c>
      <c r="B197" s="7" t="s">
        <v>148</v>
      </c>
      <c r="C197" s="7">
        <v>890801133</v>
      </c>
      <c r="D197" s="7" t="s">
        <v>503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42">
        <v>453280</v>
      </c>
    </row>
    <row r="198" spans="1:11" x14ac:dyDescent="0.25">
      <c r="A198" s="6" t="s">
        <v>147</v>
      </c>
      <c r="B198" s="7" t="s">
        <v>148</v>
      </c>
      <c r="C198" s="7">
        <v>890801141</v>
      </c>
      <c r="D198" s="7" t="s">
        <v>504</v>
      </c>
      <c r="E198" s="8">
        <v>0</v>
      </c>
      <c r="F198" s="8">
        <v>0</v>
      </c>
      <c r="G198" s="8">
        <v>0</v>
      </c>
      <c r="H198" s="8">
        <v>0</v>
      </c>
      <c r="I198" s="8">
        <v>115300</v>
      </c>
      <c r="J198" s="8">
        <v>115300</v>
      </c>
      <c r="K198" s="42">
        <v>115300</v>
      </c>
    </row>
    <row r="199" spans="1:11" x14ac:dyDescent="0.25">
      <c r="A199" s="6" t="s">
        <v>147</v>
      </c>
      <c r="B199" s="7" t="s">
        <v>148</v>
      </c>
      <c r="C199" s="7">
        <v>890801143</v>
      </c>
      <c r="D199" s="7" t="s">
        <v>505</v>
      </c>
      <c r="E199" s="8">
        <v>0</v>
      </c>
      <c r="F199" s="8">
        <v>0</v>
      </c>
      <c r="G199" s="8">
        <v>202040</v>
      </c>
      <c r="H199" s="8">
        <v>202040</v>
      </c>
      <c r="I199" s="8">
        <v>202040</v>
      </c>
      <c r="J199" s="8">
        <v>202040</v>
      </c>
      <c r="K199" s="42">
        <v>202040</v>
      </c>
    </row>
    <row r="200" spans="1:11" x14ac:dyDescent="0.25">
      <c r="A200" s="6" t="s">
        <v>147</v>
      </c>
      <c r="B200" s="7" t="s">
        <v>148</v>
      </c>
      <c r="C200" s="7">
        <v>890801152</v>
      </c>
      <c r="D200" s="7" t="s">
        <v>506</v>
      </c>
      <c r="E200" s="8">
        <v>0</v>
      </c>
      <c r="F200" s="8">
        <v>0</v>
      </c>
      <c r="G200" s="8">
        <v>0</v>
      </c>
      <c r="H200" s="8">
        <v>0</v>
      </c>
      <c r="I200" s="8">
        <v>500365</v>
      </c>
      <c r="J200" s="8">
        <v>500365</v>
      </c>
      <c r="K200" s="42">
        <v>500365</v>
      </c>
    </row>
    <row r="201" spans="1:11" x14ac:dyDescent="0.25">
      <c r="A201" s="6" t="s">
        <v>147</v>
      </c>
      <c r="B201" s="7" t="s">
        <v>148</v>
      </c>
      <c r="C201" s="7">
        <v>890802505</v>
      </c>
      <c r="D201" s="7" t="s">
        <v>507</v>
      </c>
      <c r="E201" s="8">
        <v>0</v>
      </c>
      <c r="F201" s="8">
        <v>0</v>
      </c>
      <c r="G201" s="8">
        <v>0</v>
      </c>
      <c r="H201" s="8">
        <v>4859417</v>
      </c>
      <c r="I201" s="8">
        <v>4859417</v>
      </c>
      <c r="J201" s="8">
        <v>4859417</v>
      </c>
      <c r="K201" s="42">
        <v>4859417</v>
      </c>
    </row>
    <row r="202" spans="1:11" x14ac:dyDescent="0.25">
      <c r="A202" s="6" t="s">
        <v>147</v>
      </c>
      <c r="B202" s="7" t="s">
        <v>148</v>
      </c>
      <c r="C202" s="7">
        <v>890900286</v>
      </c>
      <c r="D202" s="7" t="s">
        <v>508</v>
      </c>
      <c r="E202" s="8">
        <v>0</v>
      </c>
      <c r="F202" s="8">
        <v>6176015</v>
      </c>
      <c r="G202" s="8">
        <v>6176015</v>
      </c>
      <c r="H202" s="8">
        <v>42282994</v>
      </c>
      <c r="I202" s="8">
        <v>42374336</v>
      </c>
      <c r="J202" s="8">
        <v>134234164</v>
      </c>
      <c r="K202" s="42">
        <v>66863870</v>
      </c>
    </row>
    <row r="203" spans="1:11" x14ac:dyDescent="0.25">
      <c r="A203" s="6" t="s">
        <v>147</v>
      </c>
      <c r="B203" s="7" t="s">
        <v>148</v>
      </c>
      <c r="C203" s="7">
        <v>890905211</v>
      </c>
      <c r="D203" s="7" t="s">
        <v>509</v>
      </c>
      <c r="E203" s="8">
        <v>0</v>
      </c>
      <c r="F203" s="8">
        <v>0</v>
      </c>
      <c r="G203" s="8">
        <v>2702372</v>
      </c>
      <c r="H203" s="8">
        <v>2702372</v>
      </c>
      <c r="I203" s="8">
        <v>3013012</v>
      </c>
      <c r="J203" s="8">
        <v>7363850.5</v>
      </c>
      <c r="K203" s="42">
        <v>9098697.5</v>
      </c>
    </row>
    <row r="204" spans="1:11" x14ac:dyDescent="0.25">
      <c r="A204" s="6" t="s">
        <v>147</v>
      </c>
      <c r="B204" s="7" t="s">
        <v>148</v>
      </c>
      <c r="C204" s="7">
        <v>890906445</v>
      </c>
      <c r="D204" s="7" t="s">
        <v>510</v>
      </c>
      <c r="E204" s="8">
        <v>0</v>
      </c>
      <c r="F204" s="8">
        <v>0</v>
      </c>
      <c r="G204" s="8">
        <v>392940</v>
      </c>
      <c r="H204" s="8">
        <v>392940</v>
      </c>
      <c r="I204" s="8">
        <v>392940</v>
      </c>
      <c r="J204" s="8">
        <v>392940</v>
      </c>
      <c r="K204" s="42">
        <v>409641</v>
      </c>
    </row>
    <row r="205" spans="1:11" x14ac:dyDescent="0.25">
      <c r="A205" s="6" t="s">
        <v>147</v>
      </c>
      <c r="B205" s="7" t="s">
        <v>148</v>
      </c>
      <c r="C205" s="7">
        <v>890907106</v>
      </c>
      <c r="D205" s="7" t="s">
        <v>511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392430</v>
      </c>
      <c r="K205" s="42">
        <v>0</v>
      </c>
    </row>
    <row r="206" spans="1:11" x14ac:dyDescent="0.25">
      <c r="A206" s="6" t="s">
        <v>147</v>
      </c>
      <c r="B206" s="7" t="s">
        <v>148</v>
      </c>
      <c r="C206" s="7">
        <v>890980049</v>
      </c>
      <c r="D206" s="7" t="s">
        <v>512</v>
      </c>
      <c r="E206" s="8">
        <v>0</v>
      </c>
      <c r="F206" s="8">
        <v>0</v>
      </c>
      <c r="G206" s="8">
        <v>0</v>
      </c>
      <c r="H206" s="8">
        <v>0</v>
      </c>
      <c r="I206" s="8">
        <v>123240</v>
      </c>
      <c r="J206" s="8">
        <v>123240</v>
      </c>
      <c r="K206" s="42">
        <v>0</v>
      </c>
    </row>
    <row r="207" spans="1:11" x14ac:dyDescent="0.25">
      <c r="A207" s="6" t="s">
        <v>147</v>
      </c>
      <c r="B207" s="7" t="s">
        <v>148</v>
      </c>
      <c r="C207" s="7">
        <v>890980093</v>
      </c>
      <c r="D207" s="7" t="s">
        <v>513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42">
        <v>174828</v>
      </c>
    </row>
    <row r="208" spans="1:11" x14ac:dyDescent="0.25">
      <c r="A208" s="6" t="s">
        <v>147</v>
      </c>
      <c r="B208" s="7" t="s">
        <v>148</v>
      </c>
      <c r="C208" s="7">
        <v>890980095</v>
      </c>
      <c r="D208" s="7" t="s">
        <v>514</v>
      </c>
      <c r="E208" s="8">
        <v>0</v>
      </c>
      <c r="F208" s="8">
        <v>0</v>
      </c>
      <c r="G208" s="8">
        <v>0</v>
      </c>
      <c r="H208" s="8">
        <v>54730</v>
      </c>
      <c r="I208" s="8">
        <v>54730</v>
      </c>
      <c r="J208" s="8">
        <v>54730</v>
      </c>
      <c r="K208" s="42">
        <v>0</v>
      </c>
    </row>
    <row r="209" spans="1:11" x14ac:dyDescent="0.25">
      <c r="A209" s="6" t="s">
        <v>147</v>
      </c>
      <c r="B209" s="7" t="s">
        <v>148</v>
      </c>
      <c r="C209" s="7">
        <v>890980112</v>
      </c>
      <c r="D209" s="7" t="s">
        <v>515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42">
        <v>278505</v>
      </c>
    </row>
    <row r="210" spans="1:11" x14ac:dyDescent="0.25">
      <c r="A210" s="6" t="s">
        <v>147</v>
      </c>
      <c r="B210" s="7" t="s">
        <v>148</v>
      </c>
      <c r="C210" s="7">
        <v>890980330</v>
      </c>
      <c r="D210" s="7" t="s">
        <v>516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219364.5</v>
      </c>
      <c r="K210" s="42">
        <v>219364.5</v>
      </c>
    </row>
    <row r="211" spans="1:11" x14ac:dyDescent="0.25">
      <c r="A211" s="6" t="s">
        <v>147</v>
      </c>
      <c r="B211" s="7" t="s">
        <v>148</v>
      </c>
      <c r="C211" s="7">
        <v>890980357</v>
      </c>
      <c r="D211" s="7" t="s">
        <v>517</v>
      </c>
      <c r="E211" s="8">
        <v>0</v>
      </c>
      <c r="F211" s="8">
        <v>0</v>
      </c>
      <c r="G211" s="8">
        <v>681660</v>
      </c>
      <c r="H211" s="8">
        <v>681660</v>
      </c>
      <c r="I211" s="8">
        <v>681660</v>
      </c>
      <c r="J211" s="8">
        <v>681660</v>
      </c>
      <c r="K211" s="42">
        <v>169807</v>
      </c>
    </row>
    <row r="212" spans="1:11" x14ac:dyDescent="0.25">
      <c r="A212" s="6" t="s">
        <v>147</v>
      </c>
      <c r="B212" s="7" t="s">
        <v>148</v>
      </c>
      <c r="C212" s="7">
        <v>890980447</v>
      </c>
      <c r="D212" s="7" t="s">
        <v>518</v>
      </c>
      <c r="E212" s="8">
        <v>0</v>
      </c>
      <c r="F212" s="8">
        <v>0</v>
      </c>
      <c r="G212" s="8">
        <v>0</v>
      </c>
      <c r="H212" s="8">
        <v>689663</v>
      </c>
      <c r="I212" s="8">
        <v>689663</v>
      </c>
      <c r="J212" s="8">
        <v>805903</v>
      </c>
      <c r="K212" s="42">
        <v>689663</v>
      </c>
    </row>
    <row r="213" spans="1:11" x14ac:dyDescent="0.25">
      <c r="A213" s="6" t="s">
        <v>147</v>
      </c>
      <c r="B213" s="7" t="s">
        <v>148</v>
      </c>
      <c r="C213" s="7">
        <v>890980998</v>
      </c>
      <c r="D213" s="7" t="s">
        <v>519</v>
      </c>
      <c r="E213" s="8">
        <v>0</v>
      </c>
      <c r="F213" s="8">
        <v>0</v>
      </c>
      <c r="G213" s="8">
        <v>54400</v>
      </c>
      <c r="H213" s="8">
        <v>54400</v>
      </c>
      <c r="I213" s="8">
        <v>54400</v>
      </c>
      <c r="J213" s="8">
        <v>54400</v>
      </c>
      <c r="K213" s="42">
        <v>0</v>
      </c>
    </row>
    <row r="214" spans="1:11" x14ac:dyDescent="0.25">
      <c r="A214" s="6" t="s">
        <v>147</v>
      </c>
      <c r="B214" s="7" t="s">
        <v>148</v>
      </c>
      <c r="C214" s="7">
        <v>890981069</v>
      </c>
      <c r="D214" s="7" t="s">
        <v>520</v>
      </c>
      <c r="E214" s="8">
        <v>0</v>
      </c>
      <c r="F214" s="8">
        <v>0</v>
      </c>
      <c r="G214" s="8">
        <v>0</v>
      </c>
      <c r="H214" s="8">
        <v>0</v>
      </c>
      <c r="I214" s="8">
        <v>187200</v>
      </c>
      <c r="J214" s="8">
        <v>187200</v>
      </c>
      <c r="K214" s="42">
        <v>187200</v>
      </c>
    </row>
    <row r="215" spans="1:11" x14ac:dyDescent="0.25">
      <c r="A215" s="6" t="s">
        <v>147</v>
      </c>
      <c r="B215" s="7" t="s">
        <v>148</v>
      </c>
      <c r="C215" s="7">
        <v>890981138</v>
      </c>
      <c r="D215" s="7" t="s">
        <v>521</v>
      </c>
      <c r="E215" s="8">
        <v>0</v>
      </c>
      <c r="F215" s="8">
        <v>5991908</v>
      </c>
      <c r="G215" s="8">
        <v>5991908</v>
      </c>
      <c r="H215" s="8">
        <v>5991908</v>
      </c>
      <c r="I215" s="8">
        <v>5991908</v>
      </c>
      <c r="J215" s="8">
        <v>5991908</v>
      </c>
      <c r="K215" s="42">
        <v>5831830</v>
      </c>
    </row>
    <row r="216" spans="1:11" x14ac:dyDescent="0.25">
      <c r="A216" s="6" t="s">
        <v>147</v>
      </c>
      <c r="B216" s="7" t="s">
        <v>148</v>
      </c>
      <c r="C216" s="7">
        <v>890981391</v>
      </c>
      <c r="D216" s="7" t="s">
        <v>522</v>
      </c>
      <c r="E216" s="8">
        <v>0</v>
      </c>
      <c r="F216" s="8">
        <v>0</v>
      </c>
      <c r="G216" s="8">
        <v>0</v>
      </c>
      <c r="H216" s="8">
        <v>0</v>
      </c>
      <c r="I216" s="8">
        <v>133000</v>
      </c>
      <c r="J216" s="8">
        <v>133000</v>
      </c>
      <c r="K216" s="42">
        <v>0</v>
      </c>
    </row>
    <row r="217" spans="1:11" x14ac:dyDescent="0.25">
      <c r="A217" s="6" t="s">
        <v>147</v>
      </c>
      <c r="B217" s="7" t="s">
        <v>148</v>
      </c>
      <c r="C217" s="7">
        <v>890981518</v>
      </c>
      <c r="D217" s="7" t="s">
        <v>523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42">
        <v>158555</v>
      </c>
    </row>
    <row r="218" spans="1:11" x14ac:dyDescent="0.25">
      <c r="A218" s="6" t="s">
        <v>147</v>
      </c>
      <c r="B218" s="7" t="s">
        <v>148</v>
      </c>
      <c r="C218" s="7">
        <v>890981868</v>
      </c>
      <c r="D218" s="7" t="s">
        <v>524</v>
      </c>
      <c r="E218" s="8">
        <v>0</v>
      </c>
      <c r="F218" s="8">
        <v>0</v>
      </c>
      <c r="G218" s="8">
        <v>0</v>
      </c>
      <c r="H218" s="8">
        <v>12927800</v>
      </c>
      <c r="I218" s="8">
        <v>12927800</v>
      </c>
      <c r="J218" s="8">
        <v>12927800</v>
      </c>
      <c r="K218" s="42">
        <v>0</v>
      </c>
    </row>
    <row r="219" spans="1:11" x14ac:dyDescent="0.25">
      <c r="A219" s="6" t="s">
        <v>147</v>
      </c>
      <c r="B219" s="7" t="s">
        <v>148</v>
      </c>
      <c r="C219" s="7">
        <v>890983736</v>
      </c>
      <c r="D219" s="7" t="s">
        <v>525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42">
        <v>121580</v>
      </c>
    </row>
    <row r="220" spans="1:11" x14ac:dyDescent="0.25">
      <c r="A220" s="6" t="s">
        <v>147</v>
      </c>
      <c r="B220" s="7" t="s">
        <v>148</v>
      </c>
      <c r="C220" s="7">
        <v>890983873</v>
      </c>
      <c r="D220" s="7" t="s">
        <v>526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42">
        <v>54255</v>
      </c>
    </row>
    <row r="221" spans="1:11" x14ac:dyDescent="0.25">
      <c r="A221" s="6" t="s">
        <v>147</v>
      </c>
      <c r="B221" s="7" t="s">
        <v>148</v>
      </c>
      <c r="C221" s="7">
        <v>890983938</v>
      </c>
      <c r="D221" s="7" t="s">
        <v>527</v>
      </c>
      <c r="E221" s="8">
        <v>0</v>
      </c>
      <c r="F221" s="8">
        <v>0</v>
      </c>
      <c r="G221" s="8">
        <v>54400</v>
      </c>
      <c r="H221" s="8">
        <v>54400</v>
      </c>
      <c r="I221" s="8">
        <v>54400</v>
      </c>
      <c r="J221" s="8">
        <v>54400</v>
      </c>
      <c r="K221" s="42">
        <v>0</v>
      </c>
    </row>
    <row r="222" spans="1:11" x14ac:dyDescent="0.25">
      <c r="A222" s="6" t="s">
        <v>147</v>
      </c>
      <c r="B222" s="7" t="s">
        <v>148</v>
      </c>
      <c r="C222" s="7">
        <v>890984221</v>
      </c>
      <c r="D222" s="7" t="s">
        <v>528</v>
      </c>
      <c r="E222" s="8">
        <v>0</v>
      </c>
      <c r="F222" s="8">
        <v>0</v>
      </c>
      <c r="G222" s="8">
        <v>101100</v>
      </c>
      <c r="H222" s="8">
        <v>101100</v>
      </c>
      <c r="I222" s="8">
        <v>101100</v>
      </c>
      <c r="J222" s="8">
        <v>101100</v>
      </c>
      <c r="K222" s="42">
        <v>57570</v>
      </c>
    </row>
    <row r="223" spans="1:11" x14ac:dyDescent="0.25">
      <c r="A223" s="6" t="s">
        <v>147</v>
      </c>
      <c r="B223" s="7" t="s">
        <v>148</v>
      </c>
      <c r="C223" s="7">
        <v>890984295</v>
      </c>
      <c r="D223" s="7" t="s">
        <v>529</v>
      </c>
      <c r="E223" s="8">
        <v>0</v>
      </c>
      <c r="F223" s="8">
        <v>0</v>
      </c>
      <c r="G223" s="8">
        <v>54400</v>
      </c>
      <c r="H223" s="8">
        <v>54400</v>
      </c>
      <c r="I223" s="8">
        <v>54400</v>
      </c>
      <c r="J223" s="8">
        <v>54400</v>
      </c>
      <c r="K223" s="42">
        <v>0</v>
      </c>
    </row>
    <row r="224" spans="1:11" x14ac:dyDescent="0.25">
      <c r="A224" s="6" t="s">
        <v>147</v>
      </c>
      <c r="B224" s="7" t="s">
        <v>148</v>
      </c>
      <c r="C224" s="7">
        <v>890984312</v>
      </c>
      <c r="D224" s="7" t="s">
        <v>530</v>
      </c>
      <c r="E224" s="8">
        <v>0</v>
      </c>
      <c r="F224" s="8">
        <v>0</v>
      </c>
      <c r="G224" s="8">
        <v>0</v>
      </c>
      <c r="H224" s="8">
        <v>1723590</v>
      </c>
      <c r="I224" s="8">
        <v>1723590</v>
      </c>
      <c r="J224" s="8">
        <v>1723590</v>
      </c>
      <c r="K224" s="42">
        <v>1723590</v>
      </c>
    </row>
    <row r="225" spans="1:11" x14ac:dyDescent="0.25">
      <c r="A225" s="6" t="s">
        <v>147</v>
      </c>
      <c r="B225" s="7" t="s">
        <v>148</v>
      </c>
      <c r="C225" s="7">
        <v>890985354</v>
      </c>
      <c r="D225" s="7" t="s">
        <v>531</v>
      </c>
      <c r="E225" s="8">
        <v>0</v>
      </c>
      <c r="F225" s="8">
        <v>0</v>
      </c>
      <c r="G225" s="8">
        <v>52310</v>
      </c>
      <c r="H225" s="8">
        <v>52310</v>
      </c>
      <c r="I225" s="8">
        <v>52310</v>
      </c>
      <c r="J225" s="8">
        <v>52310</v>
      </c>
      <c r="K225" s="42">
        <v>52310</v>
      </c>
    </row>
    <row r="226" spans="1:11" x14ac:dyDescent="0.25">
      <c r="A226" s="6" t="s">
        <v>147</v>
      </c>
      <c r="B226" s="7" t="s">
        <v>148</v>
      </c>
      <c r="C226" s="7">
        <v>891102764</v>
      </c>
      <c r="D226" s="7" t="s">
        <v>532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42">
        <v>350582</v>
      </c>
    </row>
    <row r="227" spans="1:11" x14ac:dyDescent="0.25">
      <c r="A227" s="6" t="s">
        <v>147</v>
      </c>
      <c r="B227" s="7" t="s">
        <v>148</v>
      </c>
      <c r="C227" s="7">
        <v>891118119</v>
      </c>
      <c r="D227" s="7" t="s">
        <v>533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439970</v>
      </c>
      <c r="K227" s="42">
        <v>0</v>
      </c>
    </row>
    <row r="228" spans="1:11" x14ac:dyDescent="0.25">
      <c r="A228" s="6" t="s">
        <v>147</v>
      </c>
      <c r="B228" s="7" t="s">
        <v>148</v>
      </c>
      <c r="C228" s="7">
        <v>891180009</v>
      </c>
      <c r="D228" s="7" t="s">
        <v>534</v>
      </c>
      <c r="E228" s="8">
        <v>0</v>
      </c>
      <c r="F228" s="8">
        <v>0</v>
      </c>
      <c r="G228" s="8">
        <v>1281513</v>
      </c>
      <c r="H228" s="8">
        <v>2527029.5</v>
      </c>
      <c r="I228" s="8">
        <v>2527029.5</v>
      </c>
      <c r="J228" s="8">
        <v>2527029.5</v>
      </c>
      <c r="K228" s="42">
        <v>19980191</v>
      </c>
    </row>
    <row r="229" spans="1:11" x14ac:dyDescent="0.25">
      <c r="A229" s="6" t="s">
        <v>147</v>
      </c>
      <c r="B229" s="7" t="s">
        <v>148</v>
      </c>
      <c r="C229" s="7">
        <v>891180022</v>
      </c>
      <c r="D229" s="7" t="s">
        <v>535</v>
      </c>
      <c r="E229" s="8">
        <v>0</v>
      </c>
      <c r="F229" s="8">
        <v>0</v>
      </c>
      <c r="G229" s="8">
        <v>44080</v>
      </c>
      <c r="H229" s="8">
        <v>44080</v>
      </c>
      <c r="I229" s="8">
        <v>44080</v>
      </c>
      <c r="J229" s="8">
        <v>44080</v>
      </c>
      <c r="K229" s="42">
        <v>465880</v>
      </c>
    </row>
    <row r="230" spans="1:11" x14ac:dyDescent="0.25">
      <c r="A230" s="6" t="s">
        <v>147</v>
      </c>
      <c r="B230" s="7" t="s">
        <v>148</v>
      </c>
      <c r="C230" s="7">
        <v>891180024</v>
      </c>
      <c r="D230" s="7" t="s">
        <v>536</v>
      </c>
      <c r="E230" s="8">
        <v>0</v>
      </c>
      <c r="F230" s="8">
        <v>0</v>
      </c>
      <c r="G230" s="8">
        <v>0</v>
      </c>
      <c r="H230" s="8">
        <v>694719</v>
      </c>
      <c r="I230" s="8">
        <v>694719</v>
      </c>
      <c r="J230" s="8">
        <v>694719</v>
      </c>
      <c r="K230" s="42">
        <v>65550</v>
      </c>
    </row>
    <row r="231" spans="1:11" x14ac:dyDescent="0.25">
      <c r="A231" s="6" t="s">
        <v>147</v>
      </c>
      <c r="B231" s="7" t="s">
        <v>148</v>
      </c>
      <c r="C231" s="7">
        <v>891180040</v>
      </c>
      <c r="D231" s="7" t="s">
        <v>537</v>
      </c>
      <c r="E231" s="8">
        <v>0</v>
      </c>
      <c r="F231" s="8">
        <v>0</v>
      </c>
      <c r="G231" s="8">
        <v>0</v>
      </c>
      <c r="H231" s="8">
        <v>0</v>
      </c>
      <c r="I231" s="8">
        <v>863332</v>
      </c>
      <c r="J231" s="8">
        <v>863332</v>
      </c>
      <c r="K231" s="42">
        <v>808602</v>
      </c>
    </row>
    <row r="232" spans="1:11" x14ac:dyDescent="0.25">
      <c r="A232" s="6" t="s">
        <v>147</v>
      </c>
      <c r="B232" s="7" t="s">
        <v>148</v>
      </c>
      <c r="C232" s="7">
        <v>891180056</v>
      </c>
      <c r="D232" s="7" t="s">
        <v>538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42">
        <v>5430</v>
      </c>
    </row>
    <row r="233" spans="1:11" x14ac:dyDescent="0.25">
      <c r="A233" s="6" t="s">
        <v>147</v>
      </c>
      <c r="B233" s="7" t="s">
        <v>148</v>
      </c>
      <c r="C233" s="7">
        <v>891180069</v>
      </c>
      <c r="D233" s="7" t="s">
        <v>539</v>
      </c>
      <c r="E233" s="8">
        <v>0</v>
      </c>
      <c r="F233" s="8">
        <v>0</v>
      </c>
      <c r="G233" s="8">
        <v>0</v>
      </c>
      <c r="H233" s="8">
        <v>3934820</v>
      </c>
      <c r="I233" s="8">
        <v>3934820</v>
      </c>
      <c r="J233" s="8">
        <v>3934820</v>
      </c>
      <c r="K233" s="42">
        <v>0</v>
      </c>
    </row>
    <row r="234" spans="1:11" x14ac:dyDescent="0.25">
      <c r="A234" s="6" t="s">
        <v>147</v>
      </c>
      <c r="B234" s="7" t="s">
        <v>148</v>
      </c>
      <c r="C234" s="7">
        <v>891180077</v>
      </c>
      <c r="D234" s="7" t="s">
        <v>540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182560</v>
      </c>
      <c r="K234" s="42">
        <v>7878654</v>
      </c>
    </row>
    <row r="235" spans="1:11" x14ac:dyDescent="0.25">
      <c r="A235" s="6" t="s">
        <v>147</v>
      </c>
      <c r="B235" s="7" t="s">
        <v>148</v>
      </c>
      <c r="C235" s="7">
        <v>891180155</v>
      </c>
      <c r="D235" s="7" t="s">
        <v>541</v>
      </c>
      <c r="E235" s="8">
        <v>0</v>
      </c>
      <c r="F235" s="8">
        <v>0</v>
      </c>
      <c r="G235" s="8">
        <v>0</v>
      </c>
      <c r="H235" s="8">
        <v>264350</v>
      </c>
      <c r="I235" s="8">
        <v>264350</v>
      </c>
      <c r="J235" s="8">
        <v>423110</v>
      </c>
      <c r="K235" s="42">
        <v>275310</v>
      </c>
    </row>
    <row r="236" spans="1:11" x14ac:dyDescent="0.25">
      <c r="A236" s="6" t="s">
        <v>147</v>
      </c>
      <c r="B236" s="7" t="s">
        <v>148</v>
      </c>
      <c r="C236" s="7">
        <v>891180177</v>
      </c>
      <c r="D236" s="7" t="s">
        <v>542</v>
      </c>
      <c r="E236" s="8">
        <v>0</v>
      </c>
      <c r="F236" s="8">
        <v>0</v>
      </c>
      <c r="G236" s="8">
        <v>346324</v>
      </c>
      <c r="H236" s="8">
        <v>346324</v>
      </c>
      <c r="I236" s="8">
        <v>346324</v>
      </c>
      <c r="J236" s="8">
        <v>346324</v>
      </c>
      <c r="K236" s="42">
        <v>91864</v>
      </c>
    </row>
    <row r="237" spans="1:11" x14ac:dyDescent="0.25">
      <c r="A237" s="6" t="s">
        <v>147</v>
      </c>
      <c r="B237" s="7" t="s">
        <v>148</v>
      </c>
      <c r="C237" s="7">
        <v>891180181</v>
      </c>
      <c r="D237" s="7" t="s">
        <v>543</v>
      </c>
      <c r="E237" s="8">
        <v>0</v>
      </c>
      <c r="F237" s="8">
        <v>0</v>
      </c>
      <c r="G237" s="8">
        <v>0</v>
      </c>
      <c r="H237" s="8">
        <v>0</v>
      </c>
      <c r="I237" s="8">
        <v>51300</v>
      </c>
      <c r="J237" s="8">
        <v>51300</v>
      </c>
      <c r="K237" s="42">
        <v>0</v>
      </c>
    </row>
    <row r="238" spans="1:11" x14ac:dyDescent="0.25">
      <c r="A238" s="6" t="s">
        <v>147</v>
      </c>
      <c r="B238" s="7" t="s">
        <v>148</v>
      </c>
      <c r="C238" s="7">
        <v>891180182</v>
      </c>
      <c r="D238" s="7" t="s">
        <v>544</v>
      </c>
      <c r="E238" s="8">
        <v>0</v>
      </c>
      <c r="F238" s="8">
        <v>0</v>
      </c>
      <c r="G238" s="8">
        <v>142920</v>
      </c>
      <c r="H238" s="8">
        <v>142920</v>
      </c>
      <c r="I238" s="8">
        <v>142920</v>
      </c>
      <c r="J238" s="8">
        <v>142920</v>
      </c>
      <c r="K238" s="42">
        <v>56029</v>
      </c>
    </row>
    <row r="239" spans="1:11" x14ac:dyDescent="0.25">
      <c r="A239" s="6" t="s">
        <v>147</v>
      </c>
      <c r="B239" s="7" t="s">
        <v>148</v>
      </c>
      <c r="C239" s="7">
        <v>891180191</v>
      </c>
      <c r="D239" s="7" t="s">
        <v>545</v>
      </c>
      <c r="E239" s="8">
        <v>0</v>
      </c>
      <c r="F239" s="8">
        <v>0</v>
      </c>
      <c r="G239" s="8">
        <v>51300</v>
      </c>
      <c r="H239" s="8">
        <v>51300</v>
      </c>
      <c r="I239" s="8">
        <v>51300</v>
      </c>
      <c r="J239" s="8">
        <v>51300</v>
      </c>
      <c r="K239" s="42">
        <v>51300</v>
      </c>
    </row>
    <row r="240" spans="1:11" x14ac:dyDescent="0.25">
      <c r="A240" s="6" t="s">
        <v>147</v>
      </c>
      <c r="B240" s="7" t="s">
        <v>148</v>
      </c>
      <c r="C240" s="7">
        <v>891180199</v>
      </c>
      <c r="D240" s="7" t="s">
        <v>546</v>
      </c>
      <c r="E240" s="8">
        <v>0</v>
      </c>
      <c r="F240" s="8">
        <v>0</v>
      </c>
      <c r="G240" s="8">
        <v>141000</v>
      </c>
      <c r="H240" s="8">
        <v>141000</v>
      </c>
      <c r="I240" s="8">
        <v>141000</v>
      </c>
      <c r="J240" s="8">
        <v>141000</v>
      </c>
      <c r="K240" s="42">
        <v>371218</v>
      </c>
    </row>
    <row r="241" spans="1:11" x14ac:dyDescent="0.25">
      <c r="A241" s="6" t="s">
        <v>147</v>
      </c>
      <c r="B241" s="7" t="s">
        <v>148</v>
      </c>
      <c r="C241" s="7">
        <v>891200916</v>
      </c>
      <c r="D241" s="7" t="s">
        <v>547</v>
      </c>
      <c r="E241" s="8">
        <v>0</v>
      </c>
      <c r="F241" s="8">
        <v>0</v>
      </c>
      <c r="G241" s="8">
        <v>0</v>
      </c>
      <c r="H241" s="8">
        <v>0</v>
      </c>
      <c r="I241" s="8">
        <v>479360</v>
      </c>
      <c r="J241" s="8">
        <v>479360</v>
      </c>
      <c r="K241" s="42">
        <v>0</v>
      </c>
    </row>
    <row r="242" spans="1:11" x14ac:dyDescent="0.25">
      <c r="A242" s="6" t="s">
        <v>147</v>
      </c>
      <c r="B242" s="7" t="s">
        <v>148</v>
      </c>
      <c r="C242" s="7">
        <v>891280000</v>
      </c>
      <c r="D242" s="7" t="s">
        <v>548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42">
        <v>224967</v>
      </c>
    </row>
    <row r="243" spans="1:11" x14ac:dyDescent="0.25">
      <c r="A243" s="6" t="s">
        <v>147</v>
      </c>
      <c r="B243" s="7" t="s">
        <v>148</v>
      </c>
      <c r="C243" s="7">
        <v>891280001</v>
      </c>
      <c r="D243" s="7" t="s">
        <v>549</v>
      </c>
      <c r="E243" s="8">
        <v>0</v>
      </c>
      <c r="F243" s="8">
        <v>64192465</v>
      </c>
      <c r="G243" s="8">
        <v>64192465.149999999</v>
      </c>
      <c r="H243" s="8">
        <v>64192465.649999999</v>
      </c>
      <c r="I243" s="8">
        <v>64192465.650000006</v>
      </c>
      <c r="J243" s="8">
        <v>72704878.650000006</v>
      </c>
      <c r="K243" s="42">
        <v>47192455.649999999</v>
      </c>
    </row>
    <row r="244" spans="1:11" x14ac:dyDescent="0.25">
      <c r="A244" s="6" t="s">
        <v>147</v>
      </c>
      <c r="B244" s="7" t="s">
        <v>148</v>
      </c>
      <c r="C244" s="7">
        <v>891380007</v>
      </c>
      <c r="D244" s="7" t="s">
        <v>550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8">
        <v>115200</v>
      </c>
      <c r="K244" s="42">
        <v>0</v>
      </c>
    </row>
    <row r="245" spans="1:11" x14ac:dyDescent="0.25">
      <c r="A245" s="6" t="s">
        <v>147</v>
      </c>
      <c r="B245" s="7" t="s">
        <v>148</v>
      </c>
      <c r="C245" s="7">
        <v>891380038</v>
      </c>
      <c r="D245" s="7" t="s">
        <v>551</v>
      </c>
      <c r="E245" s="8">
        <v>0</v>
      </c>
      <c r="F245" s="8">
        <v>0</v>
      </c>
      <c r="G245" s="8">
        <v>1094810</v>
      </c>
      <c r="H245" s="8">
        <v>1094810</v>
      </c>
      <c r="I245" s="8">
        <v>1094810</v>
      </c>
      <c r="J245" s="8">
        <v>1094810</v>
      </c>
      <c r="K245" s="42">
        <v>0</v>
      </c>
    </row>
    <row r="246" spans="1:11" x14ac:dyDescent="0.25">
      <c r="A246" s="6" t="s">
        <v>147</v>
      </c>
      <c r="B246" s="7" t="s">
        <v>148</v>
      </c>
      <c r="C246" s="7">
        <v>891480030</v>
      </c>
      <c r="D246" s="7" t="s">
        <v>552</v>
      </c>
      <c r="E246" s="8">
        <v>0</v>
      </c>
      <c r="F246" s="8">
        <v>0</v>
      </c>
      <c r="G246" s="8">
        <v>0</v>
      </c>
      <c r="H246" s="8">
        <v>1418777</v>
      </c>
      <c r="I246" s="8">
        <v>1418777</v>
      </c>
      <c r="J246" s="8">
        <v>1418777</v>
      </c>
      <c r="K246" s="42">
        <v>2751466</v>
      </c>
    </row>
    <row r="247" spans="1:11" x14ac:dyDescent="0.25">
      <c r="A247" s="6" t="s">
        <v>147</v>
      </c>
      <c r="B247" s="7" t="s">
        <v>148</v>
      </c>
      <c r="C247" s="7">
        <v>891480085</v>
      </c>
      <c r="D247" s="7" t="s">
        <v>553</v>
      </c>
      <c r="E247" s="8">
        <v>0</v>
      </c>
      <c r="F247" s="8">
        <v>10992544</v>
      </c>
      <c r="G247" s="8">
        <v>10992544</v>
      </c>
      <c r="H247" s="8">
        <v>10992544</v>
      </c>
      <c r="I247" s="8">
        <v>44295454</v>
      </c>
      <c r="J247" s="8">
        <v>65211058</v>
      </c>
      <c r="K247" s="42">
        <v>44015325.5</v>
      </c>
    </row>
    <row r="248" spans="1:11" x14ac:dyDescent="0.25">
      <c r="A248" s="6" t="s">
        <v>147</v>
      </c>
      <c r="B248" s="7" t="s">
        <v>148</v>
      </c>
      <c r="C248" s="7">
        <v>891500269</v>
      </c>
      <c r="D248" s="7" t="s">
        <v>554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42">
        <v>48900</v>
      </c>
    </row>
    <row r="249" spans="1:11" x14ac:dyDescent="0.25">
      <c r="A249" s="6" t="s">
        <v>147</v>
      </c>
      <c r="B249" s="7" t="s">
        <v>148</v>
      </c>
      <c r="C249" s="7">
        <v>891501723</v>
      </c>
      <c r="D249" s="7" t="s">
        <v>555</v>
      </c>
      <c r="E249" s="8">
        <v>0</v>
      </c>
      <c r="F249" s="8">
        <v>0</v>
      </c>
      <c r="G249" s="8">
        <v>0</v>
      </c>
      <c r="H249" s="8">
        <v>83100</v>
      </c>
      <c r="I249" s="8">
        <v>83100</v>
      </c>
      <c r="J249" s="8">
        <v>83100</v>
      </c>
      <c r="K249" s="42">
        <v>0</v>
      </c>
    </row>
    <row r="250" spans="1:11" x14ac:dyDescent="0.25">
      <c r="A250" s="6" t="s">
        <v>147</v>
      </c>
      <c r="B250" s="7" t="s">
        <v>148</v>
      </c>
      <c r="C250" s="7">
        <v>891580006</v>
      </c>
      <c r="D250" s="7" t="s">
        <v>556</v>
      </c>
      <c r="E250" s="8">
        <v>0</v>
      </c>
      <c r="F250" s="8">
        <v>0</v>
      </c>
      <c r="G250" s="8">
        <v>0</v>
      </c>
      <c r="H250" s="8">
        <v>0</v>
      </c>
      <c r="I250" s="8">
        <v>3284490</v>
      </c>
      <c r="J250" s="8">
        <v>3284490</v>
      </c>
      <c r="K250" s="42">
        <v>0</v>
      </c>
    </row>
    <row r="251" spans="1:11" x14ac:dyDescent="0.25">
      <c r="A251" s="6" t="s">
        <v>147</v>
      </c>
      <c r="B251" s="7" t="s">
        <v>148</v>
      </c>
      <c r="C251" s="7">
        <v>891580016</v>
      </c>
      <c r="D251" s="7" t="s">
        <v>557</v>
      </c>
      <c r="E251" s="8">
        <v>0</v>
      </c>
      <c r="F251" s="8">
        <v>16079836</v>
      </c>
      <c r="G251" s="8">
        <v>16079836.5</v>
      </c>
      <c r="H251" s="8">
        <v>16079836.5</v>
      </c>
      <c r="I251" s="8">
        <v>16429012.5</v>
      </c>
      <c r="J251" s="8">
        <v>16606712.5</v>
      </c>
      <c r="K251" s="42">
        <v>10981757.5</v>
      </c>
    </row>
    <row r="252" spans="1:11" x14ac:dyDescent="0.25">
      <c r="A252" s="6" t="s">
        <v>147</v>
      </c>
      <c r="B252" s="7" t="s">
        <v>148</v>
      </c>
      <c r="C252" s="7">
        <v>891680010</v>
      </c>
      <c r="D252" s="7" t="s">
        <v>558</v>
      </c>
      <c r="E252" s="8">
        <v>0</v>
      </c>
      <c r="F252" s="8">
        <v>20475313</v>
      </c>
      <c r="G252" s="8">
        <v>20826731</v>
      </c>
      <c r="H252" s="8">
        <v>20826731</v>
      </c>
      <c r="I252" s="8">
        <v>21037200</v>
      </c>
      <c r="J252" s="8">
        <v>21037200</v>
      </c>
      <c r="K252" s="42">
        <v>51737042</v>
      </c>
    </row>
    <row r="253" spans="1:11" x14ac:dyDescent="0.25">
      <c r="A253" s="6" t="s">
        <v>147</v>
      </c>
      <c r="B253" s="7" t="s">
        <v>148</v>
      </c>
      <c r="C253" s="7">
        <v>891680011</v>
      </c>
      <c r="D253" s="7" t="s">
        <v>559</v>
      </c>
      <c r="E253" s="8">
        <v>0</v>
      </c>
      <c r="F253" s="8">
        <v>0</v>
      </c>
      <c r="G253" s="8">
        <v>235500</v>
      </c>
      <c r="H253" s="8">
        <v>235500</v>
      </c>
      <c r="I253" s="8">
        <v>235500</v>
      </c>
      <c r="J253" s="8">
        <v>235500</v>
      </c>
      <c r="K253" s="42">
        <v>10200</v>
      </c>
    </row>
    <row r="254" spans="1:11" x14ac:dyDescent="0.25">
      <c r="A254" s="6" t="s">
        <v>147</v>
      </c>
      <c r="B254" s="7" t="s">
        <v>148</v>
      </c>
      <c r="C254" s="7">
        <v>891680079</v>
      </c>
      <c r="D254" s="7" t="s">
        <v>560</v>
      </c>
      <c r="E254" s="8">
        <v>0</v>
      </c>
      <c r="F254" s="8">
        <v>0</v>
      </c>
      <c r="G254" s="8">
        <v>206800</v>
      </c>
      <c r="H254" s="8">
        <v>206800</v>
      </c>
      <c r="I254" s="8">
        <v>206800</v>
      </c>
      <c r="J254" s="8">
        <v>152400</v>
      </c>
      <c r="K254" s="42">
        <v>152400</v>
      </c>
    </row>
    <row r="255" spans="1:11" x14ac:dyDescent="0.25">
      <c r="A255" s="6" t="s">
        <v>147</v>
      </c>
      <c r="B255" s="7" t="s">
        <v>148</v>
      </c>
      <c r="C255" s="7">
        <v>891702186</v>
      </c>
      <c r="D255" s="7" t="s">
        <v>561</v>
      </c>
      <c r="E255" s="8">
        <v>0</v>
      </c>
      <c r="F255" s="8">
        <v>0</v>
      </c>
      <c r="G255" s="8">
        <v>54400</v>
      </c>
      <c r="H255" s="8">
        <v>54400</v>
      </c>
      <c r="I255" s="8">
        <v>54400</v>
      </c>
      <c r="J255" s="8">
        <v>54400</v>
      </c>
      <c r="K255" s="42">
        <v>0</v>
      </c>
    </row>
    <row r="256" spans="1:11" x14ac:dyDescent="0.25">
      <c r="A256" s="6" t="s">
        <v>147</v>
      </c>
      <c r="B256" s="7" t="s">
        <v>148</v>
      </c>
      <c r="C256" s="7">
        <v>891780009</v>
      </c>
      <c r="D256" s="7" t="s">
        <v>562</v>
      </c>
      <c r="E256" s="8">
        <v>0</v>
      </c>
      <c r="F256" s="8">
        <v>0</v>
      </c>
      <c r="G256" s="8">
        <v>7530610</v>
      </c>
      <c r="H256" s="8">
        <v>7530610</v>
      </c>
      <c r="I256" s="8">
        <v>7530610</v>
      </c>
      <c r="J256" s="8">
        <v>7530610</v>
      </c>
      <c r="K256" s="42">
        <v>5073134</v>
      </c>
    </row>
    <row r="257" spans="1:11" x14ac:dyDescent="0.25">
      <c r="A257" s="6" t="s">
        <v>147</v>
      </c>
      <c r="B257" s="7" t="s">
        <v>148</v>
      </c>
      <c r="C257" s="7">
        <v>891780041</v>
      </c>
      <c r="D257" s="7" t="s">
        <v>563</v>
      </c>
      <c r="E257" s="8">
        <v>0</v>
      </c>
      <c r="F257" s="8">
        <v>0</v>
      </c>
      <c r="G257" s="8">
        <v>203080</v>
      </c>
      <c r="H257" s="8">
        <v>203080</v>
      </c>
      <c r="I257" s="8">
        <v>203080</v>
      </c>
      <c r="J257" s="8">
        <v>203080</v>
      </c>
      <c r="K257" s="42">
        <v>0</v>
      </c>
    </row>
    <row r="258" spans="1:11" x14ac:dyDescent="0.25">
      <c r="A258" s="6" t="s">
        <v>147</v>
      </c>
      <c r="B258" s="7" t="s">
        <v>148</v>
      </c>
      <c r="C258" s="7">
        <v>891780042</v>
      </c>
      <c r="D258" s="7" t="s">
        <v>564</v>
      </c>
      <c r="E258" s="8">
        <v>0</v>
      </c>
      <c r="F258" s="8">
        <v>0</v>
      </c>
      <c r="G258" s="8">
        <v>82880</v>
      </c>
      <c r="H258" s="8">
        <v>82880</v>
      </c>
      <c r="I258" s="8">
        <v>82880</v>
      </c>
      <c r="J258" s="8">
        <v>82880</v>
      </c>
      <c r="K258" s="42">
        <v>0</v>
      </c>
    </row>
    <row r="259" spans="1:11" x14ac:dyDescent="0.25">
      <c r="A259" s="6" t="s">
        <v>147</v>
      </c>
      <c r="B259" s="7" t="s">
        <v>148</v>
      </c>
      <c r="C259" s="7">
        <v>891780044</v>
      </c>
      <c r="D259" s="7" t="s">
        <v>565</v>
      </c>
      <c r="E259" s="8">
        <v>0</v>
      </c>
      <c r="F259" s="8">
        <v>0</v>
      </c>
      <c r="G259" s="8">
        <v>551190</v>
      </c>
      <c r="H259" s="8">
        <v>551190</v>
      </c>
      <c r="I259" s="8">
        <v>551190</v>
      </c>
      <c r="J259" s="8">
        <v>551190</v>
      </c>
      <c r="K259" s="42">
        <v>0</v>
      </c>
    </row>
    <row r="260" spans="1:11" x14ac:dyDescent="0.25">
      <c r="A260" s="6" t="s">
        <v>147</v>
      </c>
      <c r="B260" s="7" t="s">
        <v>148</v>
      </c>
      <c r="C260" s="7">
        <v>891780045</v>
      </c>
      <c r="D260" s="7" t="s">
        <v>566</v>
      </c>
      <c r="E260" s="8">
        <v>0</v>
      </c>
      <c r="F260" s="8">
        <v>0</v>
      </c>
      <c r="G260" s="8">
        <v>0</v>
      </c>
      <c r="H260" s="8">
        <v>226600</v>
      </c>
      <c r="I260" s="8">
        <v>226600</v>
      </c>
      <c r="J260" s="8">
        <v>226600</v>
      </c>
      <c r="K260" s="42">
        <v>0</v>
      </c>
    </row>
    <row r="261" spans="1:11" x14ac:dyDescent="0.25">
      <c r="A261" s="6" t="s">
        <v>147</v>
      </c>
      <c r="B261" s="7" t="s">
        <v>148</v>
      </c>
      <c r="C261" s="7">
        <v>891780047</v>
      </c>
      <c r="D261" s="7" t="s">
        <v>567</v>
      </c>
      <c r="E261" s="8">
        <v>0</v>
      </c>
      <c r="F261" s="8">
        <v>0</v>
      </c>
      <c r="G261" s="8">
        <v>278705</v>
      </c>
      <c r="H261" s="8">
        <v>278705</v>
      </c>
      <c r="I261" s="8">
        <v>278705</v>
      </c>
      <c r="J261" s="8">
        <v>278705</v>
      </c>
      <c r="K261" s="42">
        <v>223915</v>
      </c>
    </row>
    <row r="262" spans="1:11" x14ac:dyDescent="0.25">
      <c r="A262" s="6" t="s">
        <v>147</v>
      </c>
      <c r="B262" s="7" t="s">
        <v>148</v>
      </c>
      <c r="C262" s="7">
        <v>891780048</v>
      </c>
      <c r="D262" s="7" t="s">
        <v>568</v>
      </c>
      <c r="E262" s="8">
        <v>0</v>
      </c>
      <c r="F262" s="8">
        <v>0</v>
      </c>
      <c r="G262" s="8">
        <v>1693750</v>
      </c>
      <c r="H262" s="8">
        <v>1693750</v>
      </c>
      <c r="I262" s="8">
        <v>1693750</v>
      </c>
      <c r="J262" s="8">
        <v>1693750</v>
      </c>
      <c r="K262" s="42">
        <v>0</v>
      </c>
    </row>
    <row r="263" spans="1:11" x14ac:dyDescent="0.25">
      <c r="A263" s="6" t="s">
        <v>147</v>
      </c>
      <c r="B263" s="7" t="s">
        <v>148</v>
      </c>
      <c r="C263" s="7">
        <v>891780054</v>
      </c>
      <c r="D263" s="7" t="s">
        <v>569</v>
      </c>
      <c r="E263" s="8">
        <v>0</v>
      </c>
      <c r="F263" s="8">
        <v>0</v>
      </c>
      <c r="G263" s="8">
        <v>54400</v>
      </c>
      <c r="H263" s="8">
        <v>54400</v>
      </c>
      <c r="I263" s="8">
        <v>54400</v>
      </c>
      <c r="J263" s="8">
        <v>54400</v>
      </c>
      <c r="K263" s="42">
        <v>0</v>
      </c>
    </row>
    <row r="264" spans="1:11" x14ac:dyDescent="0.25">
      <c r="A264" s="6" t="s">
        <v>147</v>
      </c>
      <c r="B264" s="7" t="s">
        <v>148</v>
      </c>
      <c r="C264" s="7">
        <v>891800466</v>
      </c>
      <c r="D264" s="7" t="s">
        <v>570</v>
      </c>
      <c r="E264" s="8">
        <v>0</v>
      </c>
      <c r="F264" s="8">
        <v>0</v>
      </c>
      <c r="G264" s="8">
        <v>0</v>
      </c>
      <c r="H264" s="8">
        <v>1995970</v>
      </c>
      <c r="I264" s="8">
        <v>1995970</v>
      </c>
      <c r="J264" s="8">
        <v>1995970</v>
      </c>
      <c r="K264" s="42">
        <v>4864070</v>
      </c>
    </row>
    <row r="265" spans="1:11" x14ac:dyDescent="0.25">
      <c r="A265" s="6" t="s">
        <v>147</v>
      </c>
      <c r="B265" s="7" t="s">
        <v>148</v>
      </c>
      <c r="C265" s="7">
        <v>891800475</v>
      </c>
      <c r="D265" s="7" t="s">
        <v>571</v>
      </c>
      <c r="E265" s="8">
        <v>0</v>
      </c>
      <c r="F265" s="8">
        <v>0</v>
      </c>
      <c r="G265" s="8">
        <v>0</v>
      </c>
      <c r="H265" s="8">
        <v>0</v>
      </c>
      <c r="I265" s="8">
        <v>141900</v>
      </c>
      <c r="J265" s="8">
        <v>141900</v>
      </c>
      <c r="K265" s="42">
        <v>141900</v>
      </c>
    </row>
    <row r="266" spans="1:11" x14ac:dyDescent="0.25">
      <c r="A266" s="6" t="s">
        <v>147</v>
      </c>
      <c r="B266" s="7" t="s">
        <v>148</v>
      </c>
      <c r="C266" s="7">
        <v>891800498</v>
      </c>
      <c r="D266" s="7" t="s">
        <v>572</v>
      </c>
      <c r="E266" s="8">
        <v>1006017406.12</v>
      </c>
      <c r="F266" s="8">
        <v>1400155261</v>
      </c>
      <c r="G266" s="8">
        <v>1298193166.9000001</v>
      </c>
      <c r="H266" s="8">
        <v>1193394706.9000001</v>
      </c>
      <c r="I266" s="8">
        <v>1888997584.9000003</v>
      </c>
      <c r="J266" s="8">
        <v>1762673682.9000001</v>
      </c>
      <c r="K266" s="42">
        <v>1397093383.9000001</v>
      </c>
    </row>
    <row r="267" spans="1:11" x14ac:dyDescent="0.25">
      <c r="A267" s="6" t="s">
        <v>147</v>
      </c>
      <c r="B267" s="7" t="s">
        <v>148</v>
      </c>
      <c r="C267" s="7">
        <v>891800846</v>
      </c>
      <c r="D267" s="7" t="s">
        <v>573</v>
      </c>
      <c r="E267" s="8">
        <v>0</v>
      </c>
      <c r="F267" s="8">
        <v>0</v>
      </c>
      <c r="G267" s="8">
        <v>0</v>
      </c>
      <c r="H267" s="8">
        <v>0</v>
      </c>
      <c r="I267" s="8">
        <v>89300</v>
      </c>
      <c r="J267" s="8">
        <v>89300</v>
      </c>
      <c r="K267" s="42">
        <v>89300</v>
      </c>
    </row>
    <row r="268" spans="1:11" x14ac:dyDescent="0.25">
      <c r="A268" s="6" t="s">
        <v>147</v>
      </c>
      <c r="B268" s="7" t="s">
        <v>148</v>
      </c>
      <c r="C268" s="7">
        <v>891800896</v>
      </c>
      <c r="D268" s="7" t="s">
        <v>574</v>
      </c>
      <c r="E268" s="8">
        <v>0</v>
      </c>
      <c r="F268" s="8">
        <v>0</v>
      </c>
      <c r="G268" s="8">
        <v>51680</v>
      </c>
      <c r="H268" s="8">
        <v>51680</v>
      </c>
      <c r="I268" s="8">
        <v>51680</v>
      </c>
      <c r="J268" s="8">
        <v>51680</v>
      </c>
      <c r="K268" s="42">
        <v>51680</v>
      </c>
    </row>
    <row r="269" spans="1:11" x14ac:dyDescent="0.25">
      <c r="A269" s="6" t="s">
        <v>147</v>
      </c>
      <c r="B269" s="7" t="s">
        <v>148</v>
      </c>
      <c r="C269" s="7">
        <v>891801240</v>
      </c>
      <c r="D269" s="7" t="s">
        <v>575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42">
        <v>51300</v>
      </c>
    </row>
    <row r="270" spans="1:11" x14ac:dyDescent="0.25">
      <c r="A270" s="6" t="s">
        <v>147</v>
      </c>
      <c r="B270" s="7" t="s">
        <v>148</v>
      </c>
      <c r="C270" s="7">
        <v>891801357</v>
      </c>
      <c r="D270" s="7" t="s">
        <v>576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42">
        <v>1432362.5</v>
      </c>
    </row>
    <row r="271" spans="1:11" x14ac:dyDescent="0.25">
      <c r="A271" s="6" t="s">
        <v>147</v>
      </c>
      <c r="B271" s="7" t="s">
        <v>148</v>
      </c>
      <c r="C271" s="7">
        <v>891855017</v>
      </c>
      <c r="D271" s="7" t="s">
        <v>577</v>
      </c>
      <c r="E271" s="8">
        <v>0</v>
      </c>
      <c r="F271" s="8">
        <v>0</v>
      </c>
      <c r="G271" s="8">
        <v>0</v>
      </c>
      <c r="H271" s="8">
        <v>0</v>
      </c>
      <c r="I271" s="8">
        <v>41786568</v>
      </c>
      <c r="J271" s="8">
        <v>42900399</v>
      </c>
      <c r="K271" s="42">
        <v>66000252</v>
      </c>
    </row>
    <row r="272" spans="1:11" x14ac:dyDescent="0.25">
      <c r="A272" s="6" t="s">
        <v>147</v>
      </c>
      <c r="B272" s="7" t="s">
        <v>148</v>
      </c>
      <c r="C272" s="7">
        <v>891855130</v>
      </c>
      <c r="D272" s="7" t="s">
        <v>578</v>
      </c>
      <c r="E272" s="8">
        <v>0</v>
      </c>
      <c r="F272" s="8">
        <v>0</v>
      </c>
      <c r="G272" s="8">
        <v>0</v>
      </c>
      <c r="H272" s="8">
        <v>117135</v>
      </c>
      <c r="I272" s="8">
        <v>117135</v>
      </c>
      <c r="J272" s="8">
        <v>117135</v>
      </c>
      <c r="K272" s="42">
        <v>117135</v>
      </c>
    </row>
    <row r="273" spans="1:11" x14ac:dyDescent="0.25">
      <c r="A273" s="6" t="s">
        <v>147</v>
      </c>
      <c r="B273" s="7" t="s">
        <v>148</v>
      </c>
      <c r="C273" s="7">
        <v>891855138</v>
      </c>
      <c r="D273" s="7" t="s">
        <v>579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217530</v>
      </c>
      <c r="K273" s="42">
        <v>217530</v>
      </c>
    </row>
    <row r="274" spans="1:11" x14ac:dyDescent="0.25">
      <c r="A274" s="6" t="s">
        <v>147</v>
      </c>
      <c r="B274" s="7" t="s">
        <v>148</v>
      </c>
      <c r="C274" s="7">
        <v>891855200</v>
      </c>
      <c r="D274" s="7" t="s">
        <v>580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122010</v>
      </c>
      <c r="K274" s="42">
        <v>179000</v>
      </c>
    </row>
    <row r="275" spans="1:11" x14ac:dyDescent="0.25">
      <c r="A275" s="6" t="s">
        <v>147</v>
      </c>
      <c r="B275" s="7" t="s">
        <v>148</v>
      </c>
      <c r="C275" s="7">
        <v>891855222</v>
      </c>
      <c r="D275" s="7" t="s">
        <v>581</v>
      </c>
      <c r="E275" s="8">
        <v>0</v>
      </c>
      <c r="F275" s="8">
        <v>0</v>
      </c>
      <c r="G275" s="8">
        <v>0</v>
      </c>
      <c r="H275" s="8">
        <v>0</v>
      </c>
      <c r="I275" s="8">
        <v>104120</v>
      </c>
      <c r="J275" s="8">
        <v>104120</v>
      </c>
      <c r="K275" s="42">
        <v>104120</v>
      </c>
    </row>
    <row r="276" spans="1:11" x14ac:dyDescent="0.25">
      <c r="A276" s="6" t="s">
        <v>147</v>
      </c>
      <c r="B276" s="7" t="s">
        <v>148</v>
      </c>
      <c r="C276" s="7">
        <v>891856464</v>
      </c>
      <c r="D276" s="7" t="s">
        <v>582</v>
      </c>
      <c r="E276" s="8">
        <v>0</v>
      </c>
      <c r="F276" s="8">
        <v>0</v>
      </c>
      <c r="G276" s="8">
        <v>0</v>
      </c>
      <c r="H276" s="8">
        <v>51300</v>
      </c>
      <c r="I276" s="8">
        <v>51300</v>
      </c>
      <c r="J276" s="8">
        <v>51300</v>
      </c>
      <c r="K276" s="42">
        <v>51300</v>
      </c>
    </row>
    <row r="277" spans="1:11" x14ac:dyDescent="0.25">
      <c r="A277" s="6" t="s">
        <v>147</v>
      </c>
      <c r="B277" s="7" t="s">
        <v>148</v>
      </c>
      <c r="C277" s="7">
        <v>891857844</v>
      </c>
      <c r="D277" s="7" t="s">
        <v>583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478620</v>
      </c>
      <c r="K277" s="42">
        <v>0</v>
      </c>
    </row>
    <row r="278" spans="1:11" x14ac:dyDescent="0.25">
      <c r="A278" s="6" t="s">
        <v>147</v>
      </c>
      <c r="B278" s="7" t="s">
        <v>148</v>
      </c>
      <c r="C278" s="7">
        <v>891857861</v>
      </c>
      <c r="D278" s="7" t="s">
        <v>584</v>
      </c>
      <c r="E278" s="8">
        <v>0</v>
      </c>
      <c r="F278" s="8">
        <v>0</v>
      </c>
      <c r="G278" s="8">
        <v>0</v>
      </c>
      <c r="H278" s="8">
        <v>66110</v>
      </c>
      <c r="I278" s="8">
        <v>66110</v>
      </c>
      <c r="J278" s="8">
        <v>66110</v>
      </c>
      <c r="K278" s="42">
        <v>66110</v>
      </c>
    </row>
    <row r="279" spans="1:11" x14ac:dyDescent="0.25">
      <c r="A279" s="6" t="s">
        <v>147</v>
      </c>
      <c r="B279" s="7" t="s">
        <v>148</v>
      </c>
      <c r="C279" s="7">
        <v>891900272</v>
      </c>
      <c r="D279" s="7" t="s">
        <v>585</v>
      </c>
      <c r="E279" s="8">
        <v>0</v>
      </c>
      <c r="F279" s="8">
        <v>0</v>
      </c>
      <c r="G279" s="8">
        <v>0</v>
      </c>
      <c r="H279" s="8">
        <v>0</v>
      </c>
      <c r="I279" s="8">
        <v>280753.5</v>
      </c>
      <c r="J279" s="8">
        <v>280753.5</v>
      </c>
      <c r="K279" s="42">
        <v>1511621</v>
      </c>
    </row>
    <row r="280" spans="1:11" x14ac:dyDescent="0.25">
      <c r="A280" s="6" t="s">
        <v>147</v>
      </c>
      <c r="B280" s="7" t="s">
        <v>148</v>
      </c>
      <c r="C280" s="7">
        <v>891900289</v>
      </c>
      <c r="D280" s="7" t="s">
        <v>586</v>
      </c>
      <c r="E280" s="8">
        <v>0</v>
      </c>
      <c r="F280" s="8">
        <v>0</v>
      </c>
      <c r="G280" s="8">
        <v>0</v>
      </c>
      <c r="H280" s="8">
        <v>52611</v>
      </c>
      <c r="I280" s="8">
        <v>52611</v>
      </c>
      <c r="J280" s="8">
        <v>52611</v>
      </c>
      <c r="K280" s="42">
        <v>0</v>
      </c>
    </row>
    <row r="281" spans="1:11" x14ac:dyDescent="0.25">
      <c r="A281" s="6" t="s">
        <v>147</v>
      </c>
      <c r="B281" s="7" t="s">
        <v>148</v>
      </c>
      <c r="C281" s="7">
        <v>891900493</v>
      </c>
      <c r="D281" s="7" t="s">
        <v>587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42">
        <v>192190</v>
      </c>
    </row>
    <row r="282" spans="1:11" x14ac:dyDescent="0.25">
      <c r="A282" s="6" t="s">
        <v>147</v>
      </c>
      <c r="B282" s="7" t="s">
        <v>148</v>
      </c>
      <c r="C282" s="7">
        <v>892000148</v>
      </c>
      <c r="D282" s="7" t="s">
        <v>588</v>
      </c>
      <c r="E282" s="8">
        <v>793047028.19000006</v>
      </c>
      <c r="F282" s="8">
        <v>973615380</v>
      </c>
      <c r="G282" s="8">
        <v>933481201.70000005</v>
      </c>
      <c r="H282" s="8">
        <v>529075672.70000005</v>
      </c>
      <c r="I282" s="8">
        <v>484332996.70000005</v>
      </c>
      <c r="J282" s="8">
        <v>332402635.65000004</v>
      </c>
      <c r="K282" s="42">
        <v>235470238.14999998</v>
      </c>
    </row>
    <row r="283" spans="1:11" x14ac:dyDescent="0.25">
      <c r="A283" s="6" t="s">
        <v>147</v>
      </c>
      <c r="B283" s="7" t="s">
        <v>148</v>
      </c>
      <c r="C283" s="7">
        <v>892001457</v>
      </c>
      <c r="D283" s="7" t="s">
        <v>589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42">
        <v>282810</v>
      </c>
    </row>
    <row r="284" spans="1:11" x14ac:dyDescent="0.25">
      <c r="A284" s="6" t="s">
        <v>147</v>
      </c>
      <c r="B284" s="7" t="s">
        <v>148</v>
      </c>
      <c r="C284" s="7">
        <v>892099149</v>
      </c>
      <c r="D284" s="7" t="s">
        <v>590</v>
      </c>
      <c r="E284" s="8">
        <v>0</v>
      </c>
      <c r="F284" s="8">
        <v>112902594</v>
      </c>
      <c r="G284" s="8">
        <v>29558693</v>
      </c>
      <c r="H284" s="8">
        <v>31587148</v>
      </c>
      <c r="I284" s="8">
        <v>103464258</v>
      </c>
      <c r="J284" s="8">
        <v>74620938</v>
      </c>
      <c r="K284" s="42">
        <v>32083912</v>
      </c>
    </row>
    <row r="285" spans="1:11" x14ac:dyDescent="0.25">
      <c r="A285" s="6" t="s">
        <v>147</v>
      </c>
      <c r="B285" s="7" t="s">
        <v>148</v>
      </c>
      <c r="C285" s="7">
        <v>892099184</v>
      </c>
      <c r="D285" s="7" t="s">
        <v>591</v>
      </c>
      <c r="E285" s="8">
        <v>0</v>
      </c>
      <c r="F285" s="8">
        <v>0</v>
      </c>
      <c r="G285" s="8">
        <v>54400</v>
      </c>
      <c r="H285" s="8">
        <v>54400</v>
      </c>
      <c r="I285" s="8">
        <v>54400</v>
      </c>
      <c r="J285" s="8">
        <v>54400</v>
      </c>
      <c r="K285" s="42">
        <v>0</v>
      </c>
    </row>
    <row r="286" spans="1:11" x14ac:dyDescent="0.25">
      <c r="A286" s="6" t="s">
        <v>147</v>
      </c>
      <c r="B286" s="7" t="s">
        <v>148</v>
      </c>
      <c r="C286" s="7">
        <v>892099216</v>
      </c>
      <c r="D286" s="7" t="s">
        <v>592</v>
      </c>
      <c r="E286" s="8">
        <v>28431015</v>
      </c>
      <c r="F286" s="8">
        <v>23723853</v>
      </c>
      <c r="G286" s="8">
        <v>36247553</v>
      </c>
      <c r="H286" s="8">
        <v>99866768</v>
      </c>
      <c r="I286" s="8">
        <v>170968671</v>
      </c>
      <c r="J286" s="8">
        <v>188610460</v>
      </c>
      <c r="K286" s="42">
        <v>201986581</v>
      </c>
    </row>
    <row r="287" spans="1:11" x14ac:dyDescent="0.25">
      <c r="A287" s="6" t="s">
        <v>147</v>
      </c>
      <c r="B287" s="7" t="s">
        <v>148</v>
      </c>
      <c r="C287" s="7">
        <v>892099324</v>
      </c>
      <c r="D287" s="7" t="s">
        <v>593</v>
      </c>
      <c r="E287" s="8">
        <v>0</v>
      </c>
      <c r="F287" s="8">
        <v>0</v>
      </c>
      <c r="G287" s="8">
        <v>0</v>
      </c>
      <c r="H287" s="8">
        <v>0</v>
      </c>
      <c r="I287" s="8">
        <v>6430990</v>
      </c>
      <c r="J287" s="8">
        <v>6561120</v>
      </c>
      <c r="K287" s="42">
        <v>6505930</v>
      </c>
    </row>
    <row r="288" spans="1:11" x14ac:dyDescent="0.25">
      <c r="A288" s="6" t="s">
        <v>147</v>
      </c>
      <c r="B288" s="7" t="s">
        <v>148</v>
      </c>
      <c r="C288" s="7">
        <v>892099392</v>
      </c>
      <c r="D288" s="7" t="s">
        <v>594</v>
      </c>
      <c r="E288" s="8">
        <v>0</v>
      </c>
      <c r="F288" s="8">
        <v>0</v>
      </c>
      <c r="G288" s="8">
        <v>0</v>
      </c>
      <c r="H288" s="8">
        <v>7862700</v>
      </c>
      <c r="I288" s="8">
        <v>7862700</v>
      </c>
      <c r="J288" s="8">
        <v>7862700</v>
      </c>
      <c r="K288" s="42">
        <v>7862700</v>
      </c>
    </row>
    <row r="289" spans="1:11" x14ac:dyDescent="0.25">
      <c r="A289" s="6" t="s">
        <v>147</v>
      </c>
      <c r="B289" s="7" t="s">
        <v>148</v>
      </c>
      <c r="C289" s="7">
        <v>892099475</v>
      </c>
      <c r="D289" s="7" t="s">
        <v>595</v>
      </c>
      <c r="E289" s="8">
        <v>0</v>
      </c>
      <c r="F289" s="8">
        <v>0</v>
      </c>
      <c r="G289" s="8">
        <v>0</v>
      </c>
      <c r="H289" s="8">
        <v>0</v>
      </c>
      <c r="I289" s="8">
        <v>112137.5</v>
      </c>
      <c r="J289" s="8">
        <v>112137.5</v>
      </c>
      <c r="K289" s="42">
        <v>53247.5</v>
      </c>
    </row>
    <row r="290" spans="1:11" x14ac:dyDescent="0.25">
      <c r="A290" s="6" t="s">
        <v>147</v>
      </c>
      <c r="B290" s="7" t="s">
        <v>148</v>
      </c>
      <c r="C290" s="7">
        <v>892099494</v>
      </c>
      <c r="D290" s="7" t="s">
        <v>596</v>
      </c>
      <c r="E290" s="8">
        <v>0</v>
      </c>
      <c r="F290" s="8">
        <v>0</v>
      </c>
      <c r="G290" s="8">
        <v>0</v>
      </c>
      <c r="H290" s="8">
        <v>0</v>
      </c>
      <c r="I290" s="8">
        <v>133000</v>
      </c>
      <c r="J290" s="8">
        <v>133000</v>
      </c>
      <c r="K290" s="42">
        <v>0</v>
      </c>
    </row>
    <row r="291" spans="1:11" x14ac:dyDescent="0.25">
      <c r="A291" s="6" t="s">
        <v>147</v>
      </c>
      <c r="B291" s="7" t="s">
        <v>148</v>
      </c>
      <c r="C291" s="7">
        <v>892115007</v>
      </c>
      <c r="D291" s="7" t="s">
        <v>597</v>
      </c>
      <c r="E291" s="8">
        <v>0</v>
      </c>
      <c r="F291" s="8">
        <v>0</v>
      </c>
      <c r="G291" s="8">
        <v>585300</v>
      </c>
      <c r="H291" s="8">
        <v>585300</v>
      </c>
      <c r="I291" s="8">
        <v>585300</v>
      </c>
      <c r="J291" s="8">
        <v>324210</v>
      </c>
      <c r="K291" s="42">
        <v>0</v>
      </c>
    </row>
    <row r="292" spans="1:11" x14ac:dyDescent="0.25">
      <c r="A292" s="6" t="s">
        <v>147</v>
      </c>
      <c r="B292" s="7" t="s">
        <v>148</v>
      </c>
      <c r="C292" s="7">
        <v>892115015</v>
      </c>
      <c r="D292" s="7" t="s">
        <v>598</v>
      </c>
      <c r="E292" s="8">
        <v>175639395.97</v>
      </c>
      <c r="F292" s="8">
        <v>305861267</v>
      </c>
      <c r="G292" s="8">
        <v>305861268.94999999</v>
      </c>
      <c r="H292" s="8">
        <v>305347568.94999999</v>
      </c>
      <c r="I292" s="8">
        <v>307421112.94999999</v>
      </c>
      <c r="J292" s="8">
        <v>235174710.44999999</v>
      </c>
      <c r="K292" s="42">
        <v>177408412.94999999</v>
      </c>
    </row>
    <row r="293" spans="1:11" x14ac:dyDescent="0.25">
      <c r="A293" s="6" t="s">
        <v>147</v>
      </c>
      <c r="B293" s="7" t="s">
        <v>148</v>
      </c>
      <c r="C293" s="7">
        <v>892120020</v>
      </c>
      <c r="D293" s="7" t="s">
        <v>599</v>
      </c>
      <c r="E293" s="8">
        <v>0</v>
      </c>
      <c r="F293" s="8">
        <v>0</v>
      </c>
      <c r="G293" s="8">
        <v>161690</v>
      </c>
      <c r="H293" s="8">
        <v>161690</v>
      </c>
      <c r="I293" s="8">
        <v>161690</v>
      </c>
      <c r="J293" s="8">
        <v>161690</v>
      </c>
      <c r="K293" s="42">
        <v>0</v>
      </c>
    </row>
    <row r="294" spans="1:11" x14ac:dyDescent="0.25">
      <c r="A294" s="6" t="s">
        <v>147</v>
      </c>
      <c r="B294" s="7" t="s">
        <v>148</v>
      </c>
      <c r="C294" s="7">
        <v>892200591</v>
      </c>
      <c r="D294" s="7" t="s">
        <v>600</v>
      </c>
      <c r="E294" s="8">
        <v>0</v>
      </c>
      <c r="F294" s="8">
        <v>0</v>
      </c>
      <c r="G294" s="8">
        <v>0</v>
      </c>
      <c r="H294" s="8">
        <v>2825334.5</v>
      </c>
      <c r="I294" s="8">
        <v>2825334.5</v>
      </c>
      <c r="J294" s="8">
        <v>2825334.5</v>
      </c>
      <c r="K294" s="42">
        <v>2825334.5</v>
      </c>
    </row>
    <row r="295" spans="1:11" x14ac:dyDescent="0.25">
      <c r="A295" s="6" t="s">
        <v>147</v>
      </c>
      <c r="B295" s="7" t="s">
        <v>148</v>
      </c>
      <c r="C295" s="7">
        <v>892200592</v>
      </c>
      <c r="D295" s="7" t="s">
        <v>601</v>
      </c>
      <c r="E295" s="8">
        <v>0</v>
      </c>
      <c r="F295" s="8">
        <v>0</v>
      </c>
      <c r="G295" s="8">
        <v>54400</v>
      </c>
      <c r="H295" s="8">
        <v>54400</v>
      </c>
      <c r="I295" s="8">
        <v>54400</v>
      </c>
      <c r="J295" s="8">
        <v>54400</v>
      </c>
      <c r="K295" s="42">
        <v>0</v>
      </c>
    </row>
    <row r="296" spans="1:11" x14ac:dyDescent="0.25">
      <c r="A296" s="6" t="s">
        <v>147</v>
      </c>
      <c r="B296" s="7" t="s">
        <v>148</v>
      </c>
      <c r="C296" s="7">
        <v>892200740</v>
      </c>
      <c r="D296" s="7" t="s">
        <v>602</v>
      </c>
      <c r="E296" s="8">
        <v>0</v>
      </c>
      <c r="F296" s="8">
        <v>0</v>
      </c>
      <c r="G296" s="8">
        <v>0</v>
      </c>
      <c r="H296" s="8">
        <v>0</v>
      </c>
      <c r="I296" s="8">
        <v>509335</v>
      </c>
      <c r="J296" s="8">
        <v>509335</v>
      </c>
      <c r="K296" s="42">
        <v>509335</v>
      </c>
    </row>
    <row r="297" spans="1:11" x14ac:dyDescent="0.25">
      <c r="A297" s="6" t="s">
        <v>147</v>
      </c>
      <c r="B297" s="7" t="s">
        <v>148</v>
      </c>
      <c r="C297" s="7">
        <v>892280016</v>
      </c>
      <c r="D297" s="7" t="s">
        <v>603</v>
      </c>
      <c r="E297" s="8">
        <v>162419206</v>
      </c>
      <c r="F297" s="8">
        <v>162419206</v>
      </c>
      <c r="G297" s="8">
        <v>162419209.25</v>
      </c>
      <c r="H297" s="8">
        <v>162645599.25</v>
      </c>
      <c r="I297" s="8">
        <v>169691119.25</v>
      </c>
      <c r="J297" s="8">
        <v>170259818.25</v>
      </c>
      <c r="K297" s="42">
        <v>99609742.75</v>
      </c>
    </row>
    <row r="298" spans="1:11" x14ac:dyDescent="0.25">
      <c r="A298" s="6" t="s">
        <v>147</v>
      </c>
      <c r="B298" s="7" t="s">
        <v>148</v>
      </c>
      <c r="C298" s="7">
        <v>892280032</v>
      </c>
      <c r="D298" s="7" t="s">
        <v>604</v>
      </c>
      <c r="E298" s="8">
        <v>0</v>
      </c>
      <c r="F298" s="8">
        <v>0</v>
      </c>
      <c r="G298" s="8">
        <v>0</v>
      </c>
      <c r="H298" s="8">
        <v>0</v>
      </c>
      <c r="I298" s="8">
        <v>315125</v>
      </c>
      <c r="J298" s="8">
        <v>315125</v>
      </c>
      <c r="K298" s="42">
        <v>176225</v>
      </c>
    </row>
    <row r="299" spans="1:11" x14ac:dyDescent="0.25">
      <c r="A299" s="6" t="s">
        <v>147</v>
      </c>
      <c r="B299" s="7" t="s">
        <v>148</v>
      </c>
      <c r="C299" s="7">
        <v>892280055</v>
      </c>
      <c r="D299" s="7" t="s">
        <v>605</v>
      </c>
      <c r="E299" s="8">
        <v>0</v>
      </c>
      <c r="F299" s="8">
        <v>0</v>
      </c>
      <c r="G299" s="8">
        <v>0</v>
      </c>
      <c r="H299" s="8">
        <v>182286</v>
      </c>
      <c r="I299" s="8">
        <v>182286</v>
      </c>
      <c r="J299" s="8">
        <v>182286</v>
      </c>
      <c r="K299" s="42">
        <v>0</v>
      </c>
    </row>
    <row r="300" spans="1:11" x14ac:dyDescent="0.25">
      <c r="A300" s="6" t="s">
        <v>147</v>
      </c>
      <c r="B300" s="7" t="s">
        <v>148</v>
      </c>
      <c r="C300" s="7">
        <v>892280057</v>
      </c>
      <c r="D300" s="7" t="s">
        <v>606</v>
      </c>
      <c r="E300" s="8">
        <v>0</v>
      </c>
      <c r="F300" s="8">
        <v>0</v>
      </c>
      <c r="G300" s="8">
        <v>660782</v>
      </c>
      <c r="H300" s="8">
        <v>660782</v>
      </c>
      <c r="I300" s="8">
        <v>660782</v>
      </c>
      <c r="J300" s="8">
        <v>660782</v>
      </c>
      <c r="K300" s="42">
        <v>660782</v>
      </c>
    </row>
    <row r="301" spans="1:11" x14ac:dyDescent="0.25">
      <c r="A301" s="6" t="s">
        <v>147</v>
      </c>
      <c r="B301" s="7" t="s">
        <v>148</v>
      </c>
      <c r="C301" s="7">
        <v>892280061</v>
      </c>
      <c r="D301" s="7" t="s">
        <v>607</v>
      </c>
      <c r="E301" s="8">
        <v>0</v>
      </c>
      <c r="F301" s="8">
        <v>8189710</v>
      </c>
      <c r="G301" s="8">
        <v>8189710</v>
      </c>
      <c r="H301" s="8">
        <v>8189710</v>
      </c>
      <c r="I301" s="8">
        <v>8189710</v>
      </c>
      <c r="J301" s="8">
        <v>8189710</v>
      </c>
      <c r="K301" s="42">
        <v>7310600</v>
      </c>
    </row>
    <row r="302" spans="1:11" x14ac:dyDescent="0.25">
      <c r="A302" s="6" t="s">
        <v>147</v>
      </c>
      <c r="B302" s="7" t="s">
        <v>148</v>
      </c>
      <c r="C302" s="7">
        <v>892280063</v>
      </c>
      <c r="D302" s="7" t="s">
        <v>608</v>
      </c>
      <c r="E302" s="8">
        <v>0</v>
      </c>
      <c r="F302" s="8">
        <v>0</v>
      </c>
      <c r="G302" s="8">
        <v>247225</v>
      </c>
      <c r="H302" s="8">
        <v>247225</v>
      </c>
      <c r="I302" s="8">
        <v>247225</v>
      </c>
      <c r="J302" s="8">
        <v>247225</v>
      </c>
      <c r="K302" s="42">
        <v>145695</v>
      </c>
    </row>
    <row r="303" spans="1:11" x14ac:dyDescent="0.25">
      <c r="A303" s="6" t="s">
        <v>147</v>
      </c>
      <c r="B303" s="7" t="s">
        <v>148</v>
      </c>
      <c r="C303" s="7">
        <v>892300815</v>
      </c>
      <c r="D303" s="7" t="s">
        <v>609</v>
      </c>
      <c r="E303" s="8">
        <v>0</v>
      </c>
      <c r="F303" s="8">
        <v>0</v>
      </c>
      <c r="G303" s="8">
        <v>103170</v>
      </c>
      <c r="H303" s="8">
        <v>103170</v>
      </c>
      <c r="I303" s="8">
        <v>103170</v>
      </c>
      <c r="J303" s="8">
        <v>103170</v>
      </c>
      <c r="K303" s="42">
        <v>103170</v>
      </c>
    </row>
    <row r="304" spans="1:11" x14ac:dyDescent="0.25">
      <c r="A304" s="6" t="s">
        <v>147</v>
      </c>
      <c r="B304" s="7" t="s">
        <v>148</v>
      </c>
      <c r="C304" s="7">
        <v>892301541</v>
      </c>
      <c r="D304" s="7" t="s">
        <v>167</v>
      </c>
      <c r="E304" s="8">
        <v>180300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42">
        <v>0</v>
      </c>
    </row>
    <row r="305" spans="1:11" x14ac:dyDescent="0.25">
      <c r="A305" s="6" t="s">
        <v>147</v>
      </c>
      <c r="B305" s="7" t="s">
        <v>148</v>
      </c>
      <c r="C305" s="7">
        <v>892399999</v>
      </c>
      <c r="D305" s="7" t="s">
        <v>610</v>
      </c>
      <c r="E305" s="8">
        <v>169320751</v>
      </c>
      <c r="F305" s="8">
        <v>169320751</v>
      </c>
      <c r="G305" s="8">
        <v>168034571.65000001</v>
      </c>
      <c r="H305" s="8">
        <v>168034571.65000001</v>
      </c>
      <c r="I305" s="8">
        <v>171283401.65000001</v>
      </c>
      <c r="J305" s="8">
        <v>168144044.65000001</v>
      </c>
      <c r="K305" s="42">
        <v>125737975.15000001</v>
      </c>
    </row>
    <row r="306" spans="1:11" x14ac:dyDescent="0.25">
      <c r="A306" s="6" t="s">
        <v>147</v>
      </c>
      <c r="B306" s="7" t="s">
        <v>148</v>
      </c>
      <c r="C306" s="7">
        <v>892400038</v>
      </c>
      <c r="D306" s="7" t="s">
        <v>611</v>
      </c>
      <c r="E306" s="8">
        <v>0</v>
      </c>
      <c r="F306" s="8">
        <v>0</v>
      </c>
      <c r="G306" s="8">
        <v>0</v>
      </c>
      <c r="H306" s="8">
        <v>0</v>
      </c>
      <c r="I306" s="8">
        <v>1896646</v>
      </c>
      <c r="J306" s="8">
        <v>20877019</v>
      </c>
      <c r="K306" s="42">
        <v>26832721.699999999</v>
      </c>
    </row>
    <row r="307" spans="1:11" x14ac:dyDescent="0.25">
      <c r="A307" s="6" t="s">
        <v>147</v>
      </c>
      <c r="B307" s="7" t="s">
        <v>148</v>
      </c>
      <c r="C307" s="7">
        <v>899999061</v>
      </c>
      <c r="D307" s="7" t="s">
        <v>612</v>
      </c>
      <c r="E307" s="8">
        <v>1274394210</v>
      </c>
      <c r="F307" s="8">
        <v>302293667</v>
      </c>
      <c r="G307" s="8">
        <v>1929318759</v>
      </c>
      <c r="H307" s="8">
        <v>720675729</v>
      </c>
      <c r="I307" s="8">
        <v>-8871907</v>
      </c>
      <c r="J307" s="8">
        <v>405742214</v>
      </c>
      <c r="K307" s="42">
        <v>1266913713</v>
      </c>
    </row>
    <row r="308" spans="1:11" x14ac:dyDescent="0.25">
      <c r="A308" s="6" t="s">
        <v>147</v>
      </c>
      <c r="B308" s="7" t="s">
        <v>148</v>
      </c>
      <c r="C308" s="7">
        <v>899999114</v>
      </c>
      <c r="D308" s="7" t="s">
        <v>613</v>
      </c>
      <c r="E308" s="8">
        <v>4682013498.5599995</v>
      </c>
      <c r="F308" s="8">
        <v>5301831291</v>
      </c>
      <c r="G308" s="8">
        <v>4761933673.21</v>
      </c>
      <c r="H308" s="8">
        <v>4104638577.4899998</v>
      </c>
      <c r="I308" s="8">
        <v>3644320836.1100006</v>
      </c>
      <c r="J308" s="8">
        <v>3641585620.3699999</v>
      </c>
      <c r="K308" s="42">
        <v>4164378020.5699997</v>
      </c>
    </row>
    <row r="309" spans="1:11" x14ac:dyDescent="0.25">
      <c r="A309" s="6" t="s">
        <v>147</v>
      </c>
      <c r="B309" s="7" t="s">
        <v>148</v>
      </c>
      <c r="C309" s="7">
        <v>899999302</v>
      </c>
      <c r="D309" s="7" t="s">
        <v>614</v>
      </c>
      <c r="E309" s="8">
        <v>0</v>
      </c>
      <c r="F309" s="8">
        <v>0</v>
      </c>
      <c r="G309" s="8">
        <v>0</v>
      </c>
      <c r="H309" s="8">
        <v>0</v>
      </c>
      <c r="I309" s="8">
        <v>241750</v>
      </c>
      <c r="J309" s="8">
        <v>241750</v>
      </c>
      <c r="K309" s="42">
        <v>0</v>
      </c>
    </row>
    <row r="310" spans="1:11" x14ac:dyDescent="0.25">
      <c r="A310" s="6" t="s">
        <v>147</v>
      </c>
      <c r="B310" s="7" t="s">
        <v>148</v>
      </c>
      <c r="C310" s="7">
        <v>899999325</v>
      </c>
      <c r="D310" s="7" t="s">
        <v>615</v>
      </c>
      <c r="E310" s="8">
        <v>0</v>
      </c>
      <c r="F310" s="8">
        <v>0</v>
      </c>
      <c r="G310" s="8">
        <v>0</v>
      </c>
      <c r="H310" s="8">
        <v>0</v>
      </c>
      <c r="I310" s="8">
        <v>225900</v>
      </c>
      <c r="J310" s="8">
        <v>225900</v>
      </c>
      <c r="K310" s="42">
        <v>110700</v>
      </c>
    </row>
    <row r="311" spans="1:11" x14ac:dyDescent="0.25">
      <c r="A311" s="6" t="s">
        <v>147</v>
      </c>
      <c r="B311" s="7" t="s">
        <v>148</v>
      </c>
      <c r="C311" s="7">
        <v>899999330</v>
      </c>
      <c r="D311" s="7" t="s">
        <v>616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42">
        <v>212810</v>
      </c>
    </row>
    <row r="312" spans="1:11" x14ac:dyDescent="0.25">
      <c r="A312" s="6" t="s">
        <v>147</v>
      </c>
      <c r="B312" s="7" t="s">
        <v>148</v>
      </c>
      <c r="C312" s="7">
        <v>899999336</v>
      </c>
      <c r="D312" s="7" t="s">
        <v>617</v>
      </c>
      <c r="E312" s="8">
        <v>0</v>
      </c>
      <c r="F312" s="8">
        <v>164843203</v>
      </c>
      <c r="G312" s="8">
        <v>168872671</v>
      </c>
      <c r="H312" s="8">
        <v>168872671</v>
      </c>
      <c r="I312" s="8">
        <v>168872671</v>
      </c>
      <c r="J312" s="8">
        <v>168872671</v>
      </c>
      <c r="K312" s="42">
        <v>158866030</v>
      </c>
    </row>
    <row r="313" spans="1:11" x14ac:dyDescent="0.25">
      <c r="A313" s="6" t="s">
        <v>147</v>
      </c>
      <c r="B313" s="7" t="s">
        <v>148</v>
      </c>
      <c r="C313" s="7">
        <v>899999342</v>
      </c>
      <c r="D313" s="7" t="s">
        <v>618</v>
      </c>
      <c r="E313" s="8">
        <v>0</v>
      </c>
      <c r="F313" s="8">
        <v>0</v>
      </c>
      <c r="G313" s="8">
        <v>0</v>
      </c>
      <c r="H313" s="8">
        <v>244745</v>
      </c>
      <c r="I313" s="8">
        <v>244745</v>
      </c>
      <c r="J313" s="8">
        <v>7719165</v>
      </c>
      <c r="K313" s="42">
        <v>101745</v>
      </c>
    </row>
    <row r="314" spans="1:11" x14ac:dyDescent="0.25">
      <c r="A314" s="6" t="s">
        <v>147</v>
      </c>
      <c r="B314" s="7" t="s">
        <v>148</v>
      </c>
      <c r="C314" s="7">
        <v>899999401</v>
      </c>
      <c r="D314" s="7" t="s">
        <v>619</v>
      </c>
      <c r="E314" s="8">
        <v>0</v>
      </c>
      <c r="F314" s="8">
        <v>0</v>
      </c>
      <c r="G314" s="8">
        <v>0</v>
      </c>
      <c r="H314" s="8">
        <v>54400</v>
      </c>
      <c r="I314" s="8">
        <v>54400</v>
      </c>
      <c r="J314" s="8">
        <v>54400</v>
      </c>
      <c r="K314" s="42">
        <v>0</v>
      </c>
    </row>
    <row r="315" spans="1:11" x14ac:dyDescent="0.25">
      <c r="A315" s="6" t="s">
        <v>147</v>
      </c>
      <c r="B315" s="7" t="s">
        <v>148</v>
      </c>
      <c r="C315" s="7">
        <v>899999450</v>
      </c>
      <c r="D315" s="7" t="s">
        <v>620</v>
      </c>
      <c r="E315" s="8">
        <v>0</v>
      </c>
      <c r="F315" s="8">
        <v>0</v>
      </c>
      <c r="G315" s="8">
        <v>0</v>
      </c>
      <c r="H315" s="8">
        <v>115200</v>
      </c>
      <c r="I315" s="8">
        <v>115200</v>
      </c>
      <c r="J315" s="8">
        <v>0</v>
      </c>
      <c r="K315" s="42">
        <v>0</v>
      </c>
    </row>
    <row r="316" spans="1:11" x14ac:dyDescent="0.25">
      <c r="A316" s="6" t="s">
        <v>147</v>
      </c>
      <c r="B316" s="7" t="s">
        <v>148</v>
      </c>
      <c r="C316" s="7">
        <v>899999700</v>
      </c>
      <c r="D316" s="7" t="s">
        <v>621</v>
      </c>
      <c r="E316" s="8">
        <v>0</v>
      </c>
      <c r="F316" s="8">
        <v>0</v>
      </c>
      <c r="G316" s="8">
        <v>0</v>
      </c>
      <c r="H316" s="8">
        <v>114900</v>
      </c>
      <c r="I316" s="8">
        <v>114900</v>
      </c>
      <c r="J316" s="8">
        <v>114900</v>
      </c>
      <c r="K316" s="42">
        <v>0</v>
      </c>
    </row>
    <row r="317" spans="1:11" x14ac:dyDescent="0.25">
      <c r="A317" s="6" t="s">
        <v>147</v>
      </c>
      <c r="B317" s="7" t="s">
        <v>148</v>
      </c>
      <c r="C317" s="7">
        <v>899999701</v>
      </c>
      <c r="D317" s="7" t="s">
        <v>622</v>
      </c>
      <c r="E317" s="8">
        <v>0</v>
      </c>
      <c r="F317" s="8">
        <v>0</v>
      </c>
      <c r="G317" s="8">
        <v>0</v>
      </c>
      <c r="H317" s="8">
        <v>0</v>
      </c>
      <c r="I317" s="8">
        <v>129290</v>
      </c>
      <c r="J317" s="8">
        <v>129290</v>
      </c>
      <c r="K317" s="42">
        <v>0</v>
      </c>
    </row>
    <row r="318" spans="1:11" x14ac:dyDescent="0.25">
      <c r="A318" s="6" t="s">
        <v>147</v>
      </c>
      <c r="B318" s="7" t="s">
        <v>148</v>
      </c>
      <c r="C318" s="7">
        <v>899999712</v>
      </c>
      <c r="D318" s="7" t="s">
        <v>623</v>
      </c>
      <c r="E318" s="8">
        <v>0</v>
      </c>
      <c r="F318" s="8">
        <v>0</v>
      </c>
      <c r="G318" s="8">
        <v>0</v>
      </c>
      <c r="H318" s="8">
        <v>0</v>
      </c>
      <c r="I318" s="8">
        <v>46170</v>
      </c>
      <c r="J318" s="8">
        <v>46170</v>
      </c>
      <c r="K318" s="42">
        <v>46170</v>
      </c>
    </row>
    <row r="319" spans="1:11" x14ac:dyDescent="0.25">
      <c r="A319" s="6" t="s">
        <v>147</v>
      </c>
      <c r="B319" s="7" t="s">
        <v>148</v>
      </c>
      <c r="C319" s="7">
        <v>900034608</v>
      </c>
      <c r="D319" s="7" t="s">
        <v>624</v>
      </c>
      <c r="E319" s="8">
        <v>712602600.28999996</v>
      </c>
      <c r="F319" s="8">
        <v>820423649</v>
      </c>
      <c r="G319" s="8">
        <v>818494828.25</v>
      </c>
      <c r="H319" s="8">
        <v>751708381.14999998</v>
      </c>
      <c r="I319" s="8">
        <v>1112758727.1500001</v>
      </c>
      <c r="J319" s="8">
        <v>578902163.5</v>
      </c>
      <c r="K319" s="42">
        <v>308211026</v>
      </c>
    </row>
    <row r="320" spans="1:11" x14ac:dyDescent="0.25">
      <c r="A320" s="6" t="s">
        <v>144</v>
      </c>
      <c r="B320" s="7" t="s">
        <v>63</v>
      </c>
      <c r="C320" s="7">
        <v>800246953</v>
      </c>
      <c r="D320" s="7" t="s">
        <v>625</v>
      </c>
      <c r="E320" s="8">
        <v>15250065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42">
        <v>0</v>
      </c>
    </row>
    <row r="321" spans="1:11" x14ac:dyDescent="0.25">
      <c r="A321" s="6" t="s">
        <v>145</v>
      </c>
      <c r="B321" s="7" t="s">
        <v>63</v>
      </c>
      <c r="C321" s="7">
        <v>800246953</v>
      </c>
      <c r="D321" s="7" t="s">
        <v>625</v>
      </c>
      <c r="E321" s="8">
        <v>12157737633</v>
      </c>
      <c r="F321" s="8">
        <v>3782209037</v>
      </c>
      <c r="G321" s="8">
        <v>5177760861</v>
      </c>
      <c r="H321" s="8">
        <v>4341563988</v>
      </c>
      <c r="I321" s="8">
        <v>8125288602</v>
      </c>
      <c r="J321" s="8">
        <v>6453181398</v>
      </c>
      <c r="K321" s="42">
        <v>9667610505.1599998</v>
      </c>
    </row>
    <row r="322" spans="1:11" x14ac:dyDescent="0.25">
      <c r="A322" s="6" t="s">
        <v>146</v>
      </c>
      <c r="B322" s="7" t="s">
        <v>63</v>
      </c>
      <c r="C322" s="7">
        <v>800246953</v>
      </c>
      <c r="D322" s="7" t="s">
        <v>625</v>
      </c>
      <c r="E322" s="8">
        <v>10787516246.01</v>
      </c>
      <c r="F322" s="8">
        <v>9475241232</v>
      </c>
      <c r="G322" s="8">
        <v>10015792435.380001</v>
      </c>
      <c r="H322" s="8">
        <v>11319772691.029999</v>
      </c>
      <c r="I322" s="8">
        <v>11091884223.029999</v>
      </c>
      <c r="J322" s="8">
        <v>12527666910.75</v>
      </c>
      <c r="K322" s="42">
        <v>17928772462.75</v>
      </c>
    </row>
    <row r="323" spans="1:11" x14ac:dyDescent="0.25">
      <c r="A323" s="6" t="s">
        <v>172</v>
      </c>
      <c r="B323" s="7" t="s">
        <v>63</v>
      </c>
      <c r="C323" s="7">
        <v>800246953</v>
      </c>
      <c r="D323" s="7" t="s">
        <v>625</v>
      </c>
      <c r="E323" s="8">
        <v>101774072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42">
        <v>0</v>
      </c>
    </row>
    <row r="324" spans="1:11" x14ac:dyDescent="0.25">
      <c r="A324" s="6" t="s">
        <v>173</v>
      </c>
      <c r="B324" s="7" t="s">
        <v>63</v>
      </c>
      <c r="C324" s="7">
        <v>800246953</v>
      </c>
      <c r="D324" s="7" t="s">
        <v>625</v>
      </c>
      <c r="E324" s="8">
        <v>1099626040</v>
      </c>
      <c r="F324" s="8">
        <v>457208392</v>
      </c>
      <c r="G324" s="8">
        <v>267717038.90000001</v>
      </c>
      <c r="H324" s="8">
        <v>27023949</v>
      </c>
      <c r="I324" s="8">
        <v>954633829</v>
      </c>
      <c r="J324" s="8">
        <v>934895329</v>
      </c>
      <c r="K324" s="42">
        <v>794579137</v>
      </c>
    </row>
    <row r="325" spans="1:11" x14ac:dyDescent="0.25">
      <c r="A325" s="6" t="s">
        <v>174</v>
      </c>
      <c r="B325" s="7" t="s">
        <v>63</v>
      </c>
      <c r="C325" s="7">
        <v>800246953</v>
      </c>
      <c r="D325" s="7" t="s">
        <v>625</v>
      </c>
      <c r="E325" s="8">
        <v>257933153</v>
      </c>
      <c r="F325" s="8">
        <v>257933153</v>
      </c>
      <c r="G325" s="8">
        <v>257933154</v>
      </c>
      <c r="H325" s="8">
        <v>257933154</v>
      </c>
      <c r="I325" s="8">
        <v>257933154</v>
      </c>
      <c r="J325" s="8">
        <v>257933154</v>
      </c>
      <c r="K325" s="42">
        <v>342633734</v>
      </c>
    </row>
    <row r="326" spans="1:11" x14ac:dyDescent="0.25">
      <c r="A326" s="6" t="s">
        <v>175</v>
      </c>
      <c r="B326" s="7" t="s">
        <v>63</v>
      </c>
      <c r="C326" s="7">
        <v>800246953</v>
      </c>
      <c r="D326" s="7" t="s">
        <v>625</v>
      </c>
      <c r="E326" s="8">
        <v>170228580</v>
      </c>
      <c r="F326" s="8">
        <v>86568765</v>
      </c>
      <c r="G326" s="8">
        <v>41626639</v>
      </c>
      <c r="H326" s="8">
        <v>0</v>
      </c>
      <c r="I326" s="8">
        <v>0</v>
      </c>
      <c r="J326" s="8">
        <v>101814844</v>
      </c>
      <c r="K326" s="42">
        <v>162924178</v>
      </c>
    </row>
    <row r="327" spans="1:11" x14ac:dyDescent="0.25">
      <c r="A327" s="6" t="s">
        <v>176</v>
      </c>
      <c r="B327" s="7" t="s">
        <v>63</v>
      </c>
      <c r="C327" s="7">
        <v>800246953</v>
      </c>
      <c r="D327" s="7" t="s">
        <v>625</v>
      </c>
      <c r="E327" s="8">
        <v>151812</v>
      </c>
      <c r="F327" s="8">
        <v>1976071</v>
      </c>
      <c r="G327" s="8">
        <v>0</v>
      </c>
      <c r="H327" s="8">
        <v>357326066</v>
      </c>
      <c r="I327" s="8">
        <v>550878155</v>
      </c>
      <c r="J327" s="8">
        <v>907284471</v>
      </c>
      <c r="K327" s="42">
        <v>0</v>
      </c>
    </row>
    <row r="328" spans="1:11" x14ac:dyDescent="0.25">
      <c r="A328" s="6" t="s">
        <v>177</v>
      </c>
      <c r="B328" s="7" t="s">
        <v>63</v>
      </c>
      <c r="C328" s="7">
        <v>800246953</v>
      </c>
      <c r="D328" s="7" t="s">
        <v>625</v>
      </c>
      <c r="E328" s="8">
        <v>14498904272.200001</v>
      </c>
      <c r="F328" s="8">
        <v>26371100234</v>
      </c>
      <c r="G328" s="8">
        <v>22702868015</v>
      </c>
      <c r="H328" s="8">
        <v>23551782982</v>
      </c>
      <c r="I328" s="8">
        <v>17124730931</v>
      </c>
      <c r="J328" s="8">
        <v>11559716512</v>
      </c>
      <c r="K328" s="42">
        <v>0</v>
      </c>
    </row>
    <row r="329" spans="1:11" x14ac:dyDescent="0.25">
      <c r="A329" s="6" t="s">
        <v>183</v>
      </c>
      <c r="B329" s="7" t="s">
        <v>63</v>
      </c>
      <c r="C329" s="7">
        <v>800246953</v>
      </c>
      <c r="D329" s="7" t="s">
        <v>625</v>
      </c>
      <c r="E329" s="8">
        <v>750530175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42">
        <v>0</v>
      </c>
    </row>
    <row r="330" spans="1:11" x14ac:dyDescent="0.25">
      <c r="A330" s="6" t="s">
        <v>194</v>
      </c>
      <c r="B330" s="7" t="s">
        <v>195</v>
      </c>
      <c r="C330" s="7">
        <v>800140949</v>
      </c>
      <c r="D330" s="7" t="s">
        <v>626</v>
      </c>
      <c r="E330" s="8">
        <v>20919975267.730003</v>
      </c>
      <c r="F330" s="8">
        <v>21001213160.009998</v>
      </c>
      <c r="G330" s="8">
        <v>21054563186.789997</v>
      </c>
      <c r="H330" s="8">
        <v>21646629002.849995</v>
      </c>
      <c r="I330" s="8">
        <v>21651541309.129993</v>
      </c>
      <c r="J330" s="8">
        <v>21913993794.129993</v>
      </c>
      <c r="K330" s="42">
        <v>21885715334.129993</v>
      </c>
    </row>
    <row r="331" spans="1:11" x14ac:dyDescent="0.25">
      <c r="A331" s="6" t="s">
        <v>194</v>
      </c>
      <c r="B331" s="7" t="s">
        <v>195</v>
      </c>
      <c r="C331" s="7">
        <v>800250119</v>
      </c>
      <c r="D331" s="7" t="s">
        <v>627</v>
      </c>
      <c r="E331" s="8">
        <v>865670413.19000006</v>
      </c>
      <c r="F331" s="8">
        <v>872810435</v>
      </c>
      <c r="G331" s="8">
        <v>270435892.22000003</v>
      </c>
      <c r="H331" s="8">
        <v>341460534.22000003</v>
      </c>
      <c r="I331" s="8">
        <v>341460534.22000003</v>
      </c>
      <c r="J331" s="8">
        <v>341460534.22000003</v>
      </c>
      <c r="K331" s="42">
        <v>344673532.33000004</v>
      </c>
    </row>
    <row r="332" spans="1:11" x14ac:dyDescent="0.25">
      <c r="A332" s="6" t="s">
        <v>194</v>
      </c>
      <c r="B332" s="7" t="s">
        <v>195</v>
      </c>
      <c r="C332" s="7">
        <v>804002105</v>
      </c>
      <c r="D332" s="7" t="s">
        <v>628</v>
      </c>
      <c r="E332" s="8">
        <v>278532873</v>
      </c>
      <c r="F332" s="8">
        <v>278532873</v>
      </c>
      <c r="G332" s="8">
        <v>278532904.20000005</v>
      </c>
      <c r="H332" s="8">
        <v>280479597.34999996</v>
      </c>
      <c r="I332" s="8">
        <v>13786248.689999998</v>
      </c>
      <c r="J332" s="8">
        <v>558154769.11000001</v>
      </c>
      <c r="K332" s="42">
        <v>471399909.83999991</v>
      </c>
    </row>
    <row r="333" spans="1:11" x14ac:dyDescent="0.25">
      <c r="A333" s="6" t="s">
        <v>194</v>
      </c>
      <c r="B333" s="7" t="s">
        <v>195</v>
      </c>
      <c r="C333" s="7">
        <v>805000427</v>
      </c>
      <c r="D333" s="7" t="s">
        <v>629</v>
      </c>
      <c r="E333" s="8">
        <v>18085218992</v>
      </c>
      <c r="F333" s="8">
        <v>18100413146</v>
      </c>
      <c r="G333" s="8">
        <v>18135844318.640007</v>
      </c>
      <c r="H333" s="8">
        <v>18141242810.390003</v>
      </c>
      <c r="I333" s="8">
        <v>17283153185.189999</v>
      </c>
      <c r="J333" s="8">
        <v>16777803754.629992</v>
      </c>
      <c r="K333" s="42">
        <v>15810548726.279985</v>
      </c>
    </row>
    <row r="334" spans="1:11" x14ac:dyDescent="0.25">
      <c r="A334" s="6" t="s">
        <v>194</v>
      </c>
      <c r="B334" s="7" t="s">
        <v>195</v>
      </c>
      <c r="C334" s="7">
        <v>811004055</v>
      </c>
      <c r="D334" s="7" t="s">
        <v>630</v>
      </c>
      <c r="E334" s="8">
        <v>42574130</v>
      </c>
      <c r="F334" s="8">
        <v>42574130</v>
      </c>
      <c r="G334" s="8">
        <v>42574130.5</v>
      </c>
      <c r="H334" s="8">
        <v>42574130.5</v>
      </c>
      <c r="I334" s="8">
        <v>42574130.5</v>
      </c>
      <c r="J334" s="8">
        <v>42574130.5</v>
      </c>
      <c r="K334" s="42">
        <v>33696523</v>
      </c>
    </row>
    <row r="335" spans="1:11" x14ac:dyDescent="0.25">
      <c r="A335" s="6" t="s">
        <v>194</v>
      </c>
      <c r="B335" s="7" t="s">
        <v>195</v>
      </c>
      <c r="C335" s="7">
        <v>818000140</v>
      </c>
      <c r="D335" s="7" t="s">
        <v>631</v>
      </c>
      <c r="E335" s="8">
        <v>52618615</v>
      </c>
      <c r="F335" s="8">
        <v>52618615</v>
      </c>
      <c r="G335" s="8">
        <v>52618615</v>
      </c>
      <c r="H335" s="8">
        <v>52618615</v>
      </c>
      <c r="I335" s="8">
        <v>52341425</v>
      </c>
      <c r="J335" s="8">
        <v>22477280</v>
      </c>
      <c r="K335" s="42">
        <v>15185410</v>
      </c>
    </row>
    <row r="336" spans="1:11" x14ac:dyDescent="0.25">
      <c r="A336" s="6" t="s">
        <v>194</v>
      </c>
      <c r="B336" s="7" t="s">
        <v>195</v>
      </c>
      <c r="C336" s="7">
        <v>830009783</v>
      </c>
      <c r="D336" s="7" t="s">
        <v>632</v>
      </c>
      <c r="E336" s="8">
        <v>11588114893.389999</v>
      </c>
      <c r="F336" s="8">
        <v>11729890655.389999</v>
      </c>
      <c r="G336" s="8">
        <v>11920224179.089987</v>
      </c>
      <c r="H336" s="8">
        <v>12986641056.019985</v>
      </c>
      <c r="I336" s="8">
        <v>13531306278.019985</v>
      </c>
      <c r="J336" s="8">
        <v>13813576854.470005</v>
      </c>
      <c r="K336" s="42">
        <v>10744902091.620001</v>
      </c>
    </row>
    <row r="337" spans="1:11" x14ac:dyDescent="0.25">
      <c r="A337" s="6" t="s">
        <v>194</v>
      </c>
      <c r="B337" s="7" t="s">
        <v>195</v>
      </c>
      <c r="C337" s="7">
        <v>830074184</v>
      </c>
      <c r="D337" s="7" t="s">
        <v>633</v>
      </c>
      <c r="E337" s="8">
        <v>1824177154</v>
      </c>
      <c r="F337" s="8">
        <v>1824177154</v>
      </c>
      <c r="G337" s="8">
        <v>1824177172.0899999</v>
      </c>
      <c r="H337" s="8">
        <v>1826977472.0899999</v>
      </c>
      <c r="I337" s="8">
        <v>1846997767.0899999</v>
      </c>
      <c r="J337" s="8">
        <v>1846997767.0899999</v>
      </c>
      <c r="K337" s="42">
        <v>2202805139.8499999</v>
      </c>
    </row>
    <row r="338" spans="1:11" x14ac:dyDescent="0.25">
      <c r="A338" s="6" t="s">
        <v>194</v>
      </c>
      <c r="B338" s="7" t="s">
        <v>195</v>
      </c>
      <c r="C338" s="7">
        <v>832000760</v>
      </c>
      <c r="D338" s="7" t="s">
        <v>634</v>
      </c>
      <c r="E338" s="8">
        <v>1991921</v>
      </c>
      <c r="F338" s="8">
        <v>1991921</v>
      </c>
      <c r="G338" s="8">
        <v>2078873.86</v>
      </c>
      <c r="H338" s="8">
        <v>5126295.6400000006</v>
      </c>
      <c r="I338" s="8">
        <v>-17489526.859999999</v>
      </c>
      <c r="J338" s="8">
        <v>-17008901.950000003</v>
      </c>
      <c r="K338" s="42">
        <v>36892313</v>
      </c>
    </row>
    <row r="339" spans="1:11" x14ac:dyDescent="0.25">
      <c r="A339" s="6" t="s">
        <v>194</v>
      </c>
      <c r="B339" s="7" t="s">
        <v>195</v>
      </c>
      <c r="C339" s="7">
        <v>860045904</v>
      </c>
      <c r="D339" s="7" t="s">
        <v>635</v>
      </c>
      <c r="E339" s="8">
        <v>1089777995</v>
      </c>
      <c r="F339" s="8">
        <v>1089777995</v>
      </c>
      <c r="G339" s="8">
        <v>1095059383.1300001</v>
      </c>
      <c r="H339" s="8">
        <v>1095059383.1300001</v>
      </c>
      <c r="I339" s="8">
        <v>1095059383.1300001</v>
      </c>
      <c r="J339" s="8">
        <v>507539743.45000005</v>
      </c>
      <c r="K339" s="42">
        <v>319458374.08000004</v>
      </c>
    </row>
    <row r="340" spans="1:11" x14ac:dyDescent="0.25">
      <c r="A340" s="6" t="s">
        <v>194</v>
      </c>
      <c r="B340" s="7" t="s">
        <v>195</v>
      </c>
      <c r="C340" s="7">
        <v>891080005</v>
      </c>
      <c r="D340" s="7" t="s">
        <v>636</v>
      </c>
      <c r="E340" s="8">
        <v>50540420</v>
      </c>
      <c r="F340" s="8">
        <v>50540420</v>
      </c>
      <c r="G340" s="8">
        <v>50540420.5</v>
      </c>
      <c r="H340" s="8">
        <v>50540420.5</v>
      </c>
      <c r="I340" s="8">
        <v>50540420.5</v>
      </c>
      <c r="J340" s="8">
        <v>50540420.5</v>
      </c>
      <c r="K340" s="42">
        <v>50609040.5</v>
      </c>
    </row>
    <row r="341" spans="1:11" x14ac:dyDescent="0.25">
      <c r="A341" s="6" t="s">
        <v>194</v>
      </c>
      <c r="B341" s="7" t="s">
        <v>195</v>
      </c>
      <c r="C341" s="7">
        <v>891180008</v>
      </c>
      <c r="D341" s="7" t="s">
        <v>637</v>
      </c>
      <c r="E341" s="8">
        <v>19227566</v>
      </c>
      <c r="F341" s="8">
        <v>19227566</v>
      </c>
      <c r="G341" s="8">
        <v>19227566.5</v>
      </c>
      <c r="H341" s="8">
        <v>3434892.5</v>
      </c>
      <c r="I341" s="8">
        <v>-2623254</v>
      </c>
      <c r="J341" s="8">
        <v>2361435</v>
      </c>
      <c r="K341" s="42">
        <v>4211425</v>
      </c>
    </row>
    <row r="342" spans="1:11" x14ac:dyDescent="0.25">
      <c r="A342" s="6" t="s">
        <v>194</v>
      </c>
      <c r="B342" s="7" t="s">
        <v>195</v>
      </c>
      <c r="C342" s="7">
        <v>891800213</v>
      </c>
      <c r="D342" s="7" t="s">
        <v>638</v>
      </c>
      <c r="E342" s="8">
        <v>0</v>
      </c>
      <c r="F342" s="8">
        <v>0</v>
      </c>
      <c r="G342" s="8">
        <v>0</v>
      </c>
      <c r="H342" s="8">
        <v>8191250</v>
      </c>
      <c r="I342" s="8">
        <v>8191250</v>
      </c>
      <c r="J342" s="8">
        <v>8191250</v>
      </c>
      <c r="K342" s="42">
        <v>0</v>
      </c>
    </row>
    <row r="343" spans="1:11" x14ac:dyDescent="0.25">
      <c r="A343" s="6" t="s">
        <v>194</v>
      </c>
      <c r="B343" s="7" t="s">
        <v>195</v>
      </c>
      <c r="C343" s="7">
        <v>899999026</v>
      </c>
      <c r="D343" s="7" t="s">
        <v>639</v>
      </c>
      <c r="E343" s="8">
        <v>670570722</v>
      </c>
      <c r="F343" s="8">
        <v>670570722</v>
      </c>
      <c r="G343" s="8">
        <v>0</v>
      </c>
      <c r="H343" s="8">
        <v>0</v>
      </c>
      <c r="I343" s="8">
        <v>0</v>
      </c>
      <c r="J343" s="8">
        <v>0</v>
      </c>
      <c r="K343" s="42">
        <v>0</v>
      </c>
    </row>
    <row r="344" spans="1:11" x14ac:dyDescent="0.25">
      <c r="A344" s="6" t="s">
        <v>194</v>
      </c>
      <c r="B344" s="7" t="s">
        <v>195</v>
      </c>
      <c r="C344" s="7">
        <v>899999107</v>
      </c>
      <c r="D344" s="7" t="s">
        <v>640</v>
      </c>
      <c r="E344" s="8">
        <v>902820583</v>
      </c>
      <c r="F344" s="8">
        <v>902959783</v>
      </c>
      <c r="G344" s="8">
        <v>902959787.74000001</v>
      </c>
      <c r="H344" s="8">
        <v>469007245.04000008</v>
      </c>
      <c r="I344" s="8">
        <v>394448193.60000002</v>
      </c>
      <c r="J344" s="8">
        <v>504337811.08000016</v>
      </c>
      <c r="K344" s="42">
        <v>856103487.00999999</v>
      </c>
    </row>
    <row r="345" spans="1:11" x14ac:dyDescent="0.25">
      <c r="A345" s="6" t="s">
        <v>194</v>
      </c>
      <c r="B345" s="7" t="s">
        <v>195</v>
      </c>
      <c r="C345" s="7">
        <v>901093846</v>
      </c>
      <c r="D345" s="7" t="s">
        <v>641</v>
      </c>
      <c r="E345" s="8">
        <v>203383264</v>
      </c>
      <c r="F345" s="8">
        <v>204501652</v>
      </c>
      <c r="G345" s="8">
        <v>160230754.99000001</v>
      </c>
      <c r="H345" s="8">
        <v>127508980.43000001</v>
      </c>
      <c r="I345" s="8">
        <v>75789515.830000013</v>
      </c>
      <c r="J345" s="8">
        <v>112384141.19</v>
      </c>
      <c r="K345" s="42">
        <v>103152334</v>
      </c>
    </row>
    <row r="346" spans="1:11" x14ac:dyDescent="0.25">
      <c r="A346" s="6" t="s">
        <v>194</v>
      </c>
      <c r="B346" s="7" t="s">
        <v>195</v>
      </c>
      <c r="C346" s="7">
        <v>901097473</v>
      </c>
      <c r="D346" s="7" t="s">
        <v>642</v>
      </c>
      <c r="E346" s="8">
        <v>13232084091</v>
      </c>
      <c r="F346" s="8">
        <v>14363564539</v>
      </c>
      <c r="G346" s="8">
        <v>15081786728.790001</v>
      </c>
      <c r="H346" s="8">
        <v>14912614028.23</v>
      </c>
      <c r="I346" s="8">
        <v>12138949025.67</v>
      </c>
      <c r="J346" s="8">
        <v>14993689450.649994</v>
      </c>
      <c r="K346" s="42">
        <v>9563147569.2599983</v>
      </c>
    </row>
    <row r="347" spans="1:11" x14ac:dyDescent="0.25">
      <c r="A347" s="6" t="s">
        <v>227</v>
      </c>
      <c r="B347" s="7" t="s">
        <v>195</v>
      </c>
      <c r="C347" s="7">
        <v>800140949</v>
      </c>
      <c r="D347" s="7" t="s">
        <v>626</v>
      </c>
      <c r="E347" s="8">
        <v>5171745532.0600004</v>
      </c>
      <c r="F347" s="8">
        <v>5205532319.7600002</v>
      </c>
      <c r="G347" s="8">
        <v>5206923521.4100008</v>
      </c>
      <c r="H347" s="8">
        <v>5579284225.2700005</v>
      </c>
      <c r="I347" s="8">
        <v>5818543242.9900007</v>
      </c>
      <c r="J347" s="8">
        <v>5818543242.9900007</v>
      </c>
      <c r="K347" s="42">
        <v>5818543242.9900007</v>
      </c>
    </row>
    <row r="348" spans="1:11" x14ac:dyDescent="0.25">
      <c r="A348" s="6" t="s">
        <v>227</v>
      </c>
      <c r="B348" s="7" t="s">
        <v>195</v>
      </c>
      <c r="C348" s="7">
        <v>800250119</v>
      </c>
      <c r="D348" s="7" t="s">
        <v>627</v>
      </c>
      <c r="E348" s="8">
        <v>0</v>
      </c>
      <c r="F348" s="8">
        <v>0</v>
      </c>
      <c r="G348" s="8">
        <v>602374543.88999999</v>
      </c>
      <c r="H348" s="8">
        <v>685684535.88999999</v>
      </c>
      <c r="I348" s="8">
        <v>720319670.88999999</v>
      </c>
      <c r="J348" s="8">
        <v>720319670.88999999</v>
      </c>
      <c r="K348" s="42">
        <v>720319670.88999999</v>
      </c>
    </row>
    <row r="349" spans="1:11" x14ac:dyDescent="0.25">
      <c r="A349" s="6" t="s">
        <v>227</v>
      </c>
      <c r="B349" s="7" t="s">
        <v>195</v>
      </c>
      <c r="C349" s="7">
        <v>804002105</v>
      </c>
      <c r="D349" s="7" t="s">
        <v>628</v>
      </c>
      <c r="E349" s="8">
        <v>3611757681</v>
      </c>
      <c r="F349" s="8">
        <v>3611757681</v>
      </c>
      <c r="G349" s="8">
        <v>3611757749.5900002</v>
      </c>
      <c r="H349" s="8">
        <v>3643607504.7499995</v>
      </c>
      <c r="I349" s="8">
        <v>2380349935.1199999</v>
      </c>
      <c r="J349" s="8">
        <v>8182479175.2599983</v>
      </c>
      <c r="K349" s="42">
        <v>8413580268.2099991</v>
      </c>
    </row>
    <row r="350" spans="1:11" x14ac:dyDescent="0.25">
      <c r="A350" s="6" t="s">
        <v>227</v>
      </c>
      <c r="B350" s="7" t="s">
        <v>195</v>
      </c>
      <c r="C350" s="7">
        <v>805000427</v>
      </c>
      <c r="D350" s="7" t="s">
        <v>629</v>
      </c>
      <c r="E350" s="8">
        <v>953093405</v>
      </c>
      <c r="F350" s="8">
        <v>953093405</v>
      </c>
      <c r="G350" s="8">
        <v>956486658.6099999</v>
      </c>
      <c r="H350" s="8">
        <v>956486658.61000001</v>
      </c>
      <c r="I350" s="8">
        <v>680325758.6500001</v>
      </c>
      <c r="J350" s="8">
        <v>713980092.37</v>
      </c>
      <c r="K350" s="42">
        <v>399399919.87000012</v>
      </c>
    </row>
    <row r="351" spans="1:11" x14ac:dyDescent="0.25">
      <c r="A351" s="6" t="s">
        <v>227</v>
      </c>
      <c r="B351" s="7" t="s">
        <v>195</v>
      </c>
      <c r="C351" s="7">
        <v>811004055</v>
      </c>
      <c r="D351" s="7" t="s">
        <v>630</v>
      </c>
      <c r="E351" s="8">
        <v>8328413498</v>
      </c>
      <c r="F351" s="8">
        <v>8328413498</v>
      </c>
      <c r="G351" s="8">
        <v>8328413500.0500002</v>
      </c>
      <c r="H351" s="8">
        <v>8328413500.0500002</v>
      </c>
      <c r="I351" s="8">
        <v>8328413500.0500002</v>
      </c>
      <c r="J351" s="8">
        <v>8334663356.0500002</v>
      </c>
      <c r="K351" s="42">
        <v>6483817972.0500002</v>
      </c>
    </row>
    <row r="352" spans="1:11" x14ac:dyDescent="0.25">
      <c r="A352" s="6" t="s">
        <v>227</v>
      </c>
      <c r="B352" s="7" t="s">
        <v>195</v>
      </c>
      <c r="C352" s="7">
        <v>812002376</v>
      </c>
      <c r="D352" s="7" t="s">
        <v>643</v>
      </c>
      <c r="E352" s="8">
        <v>182226588</v>
      </c>
      <c r="F352" s="8">
        <v>182226588</v>
      </c>
      <c r="G352" s="8">
        <v>182226588</v>
      </c>
      <c r="H352" s="8">
        <v>182226588</v>
      </c>
      <c r="I352" s="8">
        <v>182226588</v>
      </c>
      <c r="J352" s="8">
        <v>182226588</v>
      </c>
      <c r="K352" s="42">
        <v>182226588</v>
      </c>
    </row>
    <row r="353" spans="1:11" x14ac:dyDescent="0.25">
      <c r="A353" s="6" t="s">
        <v>227</v>
      </c>
      <c r="B353" s="7" t="s">
        <v>195</v>
      </c>
      <c r="C353" s="7">
        <v>818000140</v>
      </c>
      <c r="D353" s="7" t="s">
        <v>631</v>
      </c>
      <c r="E353" s="8">
        <v>3530423209</v>
      </c>
      <c r="F353" s="8">
        <v>3530423209</v>
      </c>
      <c r="G353" s="8">
        <v>3530423213.2799997</v>
      </c>
      <c r="H353" s="8">
        <v>3530423213.2800002</v>
      </c>
      <c r="I353" s="8">
        <v>3443067130.8600001</v>
      </c>
      <c r="J353" s="8">
        <v>3433893448</v>
      </c>
      <c r="K353" s="42">
        <v>2644297853</v>
      </c>
    </row>
    <row r="354" spans="1:11" x14ac:dyDescent="0.25">
      <c r="A354" s="6" t="s">
        <v>227</v>
      </c>
      <c r="B354" s="7" t="s">
        <v>195</v>
      </c>
      <c r="C354" s="7">
        <v>830009783</v>
      </c>
      <c r="D354" s="7" t="s">
        <v>632</v>
      </c>
      <c r="E354" s="8">
        <v>1308144221</v>
      </c>
      <c r="F354" s="8">
        <v>1311002161</v>
      </c>
      <c r="G354" s="8">
        <v>1315210936.6700001</v>
      </c>
      <c r="H354" s="8">
        <v>1412978525</v>
      </c>
      <c r="I354" s="8">
        <v>1515837226</v>
      </c>
      <c r="J354" s="8">
        <v>1526276295</v>
      </c>
      <c r="K354" s="42">
        <v>1273006402.4000001</v>
      </c>
    </row>
    <row r="355" spans="1:11" x14ac:dyDescent="0.25">
      <c r="A355" s="6" t="s">
        <v>227</v>
      </c>
      <c r="B355" s="7" t="s">
        <v>195</v>
      </c>
      <c r="C355" s="7">
        <v>830074184</v>
      </c>
      <c r="D355" s="7" t="s">
        <v>633</v>
      </c>
      <c r="E355" s="8">
        <v>10605745606</v>
      </c>
      <c r="F355" s="8">
        <v>10605745606</v>
      </c>
      <c r="G355" s="8">
        <v>10605745612.139999</v>
      </c>
      <c r="H355" s="8">
        <v>10602945312.139999</v>
      </c>
      <c r="I355" s="8">
        <v>10828056004.139999</v>
      </c>
      <c r="J355" s="8">
        <v>10828056004.139999</v>
      </c>
      <c r="K355" s="42">
        <v>10936537783.379999</v>
      </c>
    </row>
    <row r="356" spans="1:11" x14ac:dyDescent="0.25">
      <c r="A356" s="6" t="s">
        <v>227</v>
      </c>
      <c r="B356" s="7" t="s">
        <v>195</v>
      </c>
      <c r="C356" s="7">
        <v>832000760</v>
      </c>
      <c r="D356" s="7" t="s">
        <v>634</v>
      </c>
      <c r="E356" s="8">
        <v>1669464184</v>
      </c>
      <c r="F356" s="8">
        <v>1669464184</v>
      </c>
      <c r="G356" s="8">
        <v>1866878733.52</v>
      </c>
      <c r="H356" s="8">
        <v>2223133930.96</v>
      </c>
      <c r="I356" s="8">
        <v>2995503530.5900002</v>
      </c>
      <c r="J356" s="8">
        <v>3061129912.1499991</v>
      </c>
      <c r="K356" s="42">
        <v>5691046004.0500002</v>
      </c>
    </row>
    <row r="357" spans="1:11" x14ac:dyDescent="0.25">
      <c r="A357" s="6" t="s">
        <v>227</v>
      </c>
      <c r="B357" s="7" t="s">
        <v>195</v>
      </c>
      <c r="C357" s="7">
        <v>860045904</v>
      </c>
      <c r="D357" s="7" t="s">
        <v>635</v>
      </c>
      <c r="E357" s="8">
        <v>12239693596</v>
      </c>
      <c r="F357" s="8">
        <v>12239693596</v>
      </c>
      <c r="G357" s="8">
        <v>12513978729.29999</v>
      </c>
      <c r="H357" s="8">
        <v>12513978729.299997</v>
      </c>
      <c r="I357" s="8">
        <v>12513978729.299999</v>
      </c>
      <c r="J357" s="8">
        <v>13174312552.989996</v>
      </c>
      <c r="K357" s="42">
        <v>11191052928.34</v>
      </c>
    </row>
    <row r="358" spans="1:11" x14ac:dyDescent="0.25">
      <c r="A358" s="6" t="s">
        <v>227</v>
      </c>
      <c r="B358" s="7" t="s">
        <v>195</v>
      </c>
      <c r="C358" s="7">
        <v>890480110</v>
      </c>
      <c r="D358" s="7" t="s">
        <v>644</v>
      </c>
      <c r="E358" s="8">
        <v>910997593</v>
      </c>
      <c r="F358" s="8">
        <v>910997593</v>
      </c>
      <c r="G358" s="8">
        <v>910997593</v>
      </c>
      <c r="H358" s="8">
        <v>910997593</v>
      </c>
      <c r="I358" s="8">
        <v>910997593</v>
      </c>
      <c r="J358" s="8">
        <v>898334919</v>
      </c>
      <c r="K358" s="42">
        <v>791252758</v>
      </c>
    </row>
    <row r="359" spans="1:11" x14ac:dyDescent="0.25">
      <c r="A359" s="6" t="s">
        <v>227</v>
      </c>
      <c r="B359" s="7" t="s">
        <v>195</v>
      </c>
      <c r="C359" s="7">
        <v>890500516</v>
      </c>
      <c r="D359" s="7" t="s">
        <v>645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42">
        <v>10376957</v>
      </c>
    </row>
    <row r="360" spans="1:11" x14ac:dyDescent="0.25">
      <c r="A360" s="6" t="s">
        <v>227</v>
      </c>
      <c r="B360" s="7" t="s">
        <v>195</v>
      </c>
      <c r="C360" s="7">
        <v>890700148</v>
      </c>
      <c r="D360" s="7" t="s">
        <v>646</v>
      </c>
      <c r="E360" s="8">
        <v>0</v>
      </c>
      <c r="F360" s="8">
        <v>0</v>
      </c>
      <c r="G360" s="8">
        <v>0</v>
      </c>
      <c r="H360" s="8">
        <v>0</v>
      </c>
      <c r="I360" s="8">
        <v>3640091</v>
      </c>
      <c r="J360" s="8">
        <v>3640091</v>
      </c>
      <c r="K360" s="42">
        <v>-19941376.719999999</v>
      </c>
    </row>
    <row r="361" spans="1:11" x14ac:dyDescent="0.25">
      <c r="A361" s="6" t="s">
        <v>227</v>
      </c>
      <c r="B361" s="7" t="s">
        <v>195</v>
      </c>
      <c r="C361" s="7">
        <v>890900840</v>
      </c>
      <c r="D361" s="7" t="s">
        <v>647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42">
        <v>3797832</v>
      </c>
    </row>
    <row r="362" spans="1:11" x14ac:dyDescent="0.25">
      <c r="A362" s="6" t="s">
        <v>227</v>
      </c>
      <c r="B362" s="7" t="s">
        <v>195</v>
      </c>
      <c r="C362" s="7">
        <v>891080005</v>
      </c>
      <c r="D362" s="7" t="s">
        <v>636</v>
      </c>
      <c r="E362" s="8">
        <v>2262226504</v>
      </c>
      <c r="F362" s="8">
        <v>2262226504</v>
      </c>
      <c r="G362" s="8">
        <v>2262226505.0700002</v>
      </c>
      <c r="H362" s="8">
        <v>2262226505.0700002</v>
      </c>
      <c r="I362" s="8">
        <v>2262226505.0700002</v>
      </c>
      <c r="J362" s="8">
        <v>2262244745.0700002</v>
      </c>
      <c r="K362" s="42">
        <v>2273025381.0700002</v>
      </c>
    </row>
    <row r="363" spans="1:11" x14ac:dyDescent="0.25">
      <c r="A363" s="6" t="s">
        <v>227</v>
      </c>
      <c r="B363" s="7" t="s">
        <v>195</v>
      </c>
      <c r="C363" s="7">
        <v>891180008</v>
      </c>
      <c r="D363" s="7" t="s">
        <v>637</v>
      </c>
      <c r="E363" s="8">
        <v>2300210830</v>
      </c>
      <c r="F363" s="8">
        <v>2367175231</v>
      </c>
      <c r="G363" s="8">
        <v>2463967178.5299997</v>
      </c>
      <c r="H363" s="8">
        <v>1952159427.6800001</v>
      </c>
      <c r="I363" s="8">
        <v>1496769935.6999998</v>
      </c>
      <c r="J363" s="8">
        <v>2992048547.52</v>
      </c>
      <c r="K363" s="42">
        <v>2383433429.52</v>
      </c>
    </row>
    <row r="364" spans="1:11" x14ac:dyDescent="0.25">
      <c r="A364" s="6" t="s">
        <v>227</v>
      </c>
      <c r="B364" s="7" t="s">
        <v>195</v>
      </c>
      <c r="C364" s="7">
        <v>891280008</v>
      </c>
      <c r="D364" s="7" t="s">
        <v>648</v>
      </c>
      <c r="E364" s="8">
        <v>177849531</v>
      </c>
      <c r="F364" s="8">
        <v>178066521</v>
      </c>
      <c r="G364" s="8">
        <v>178066521.67000002</v>
      </c>
      <c r="H364" s="8">
        <v>178066521.67000002</v>
      </c>
      <c r="I364" s="8">
        <v>132546952.67000002</v>
      </c>
      <c r="J364" s="8">
        <v>142347741.67000002</v>
      </c>
      <c r="K364" s="42">
        <v>106101693.67</v>
      </c>
    </row>
    <row r="365" spans="1:11" x14ac:dyDescent="0.25">
      <c r="A365" s="6" t="s">
        <v>227</v>
      </c>
      <c r="B365" s="7" t="s">
        <v>195</v>
      </c>
      <c r="C365" s="7">
        <v>891800213</v>
      </c>
      <c r="D365" s="7" t="s">
        <v>638</v>
      </c>
      <c r="E365" s="8">
        <v>0</v>
      </c>
      <c r="F365" s="8">
        <v>0</v>
      </c>
      <c r="G365" s="8">
        <v>0</v>
      </c>
      <c r="H365" s="8">
        <v>39260028</v>
      </c>
      <c r="I365" s="8">
        <v>39260028</v>
      </c>
      <c r="J365" s="8">
        <v>478637943</v>
      </c>
      <c r="K365" s="42">
        <v>606829193</v>
      </c>
    </row>
    <row r="366" spans="1:11" x14ac:dyDescent="0.25">
      <c r="A366" s="6" t="s">
        <v>227</v>
      </c>
      <c r="B366" s="7" t="s">
        <v>195</v>
      </c>
      <c r="C366" s="7">
        <v>892115006</v>
      </c>
      <c r="D366" s="7" t="s">
        <v>649</v>
      </c>
      <c r="E366" s="8">
        <v>129307751</v>
      </c>
      <c r="F366" s="8">
        <v>129307751</v>
      </c>
      <c r="G366" s="8">
        <v>129307751</v>
      </c>
      <c r="H366" s="8">
        <v>171806780</v>
      </c>
      <c r="I366" s="8">
        <v>136076198</v>
      </c>
      <c r="J366" s="8">
        <v>140080471</v>
      </c>
      <c r="K366" s="42">
        <v>99564977</v>
      </c>
    </row>
    <row r="367" spans="1:11" x14ac:dyDescent="0.25">
      <c r="A367" s="6" t="s">
        <v>227</v>
      </c>
      <c r="B367" s="7" t="s">
        <v>195</v>
      </c>
      <c r="C367" s="7">
        <v>899999026</v>
      </c>
      <c r="D367" s="7" t="s">
        <v>639</v>
      </c>
      <c r="E367" s="8">
        <v>0</v>
      </c>
      <c r="F367" s="8">
        <v>0</v>
      </c>
      <c r="G367" s="8">
        <v>670570722.52999997</v>
      </c>
      <c r="H367" s="8">
        <v>670570722.52999997</v>
      </c>
      <c r="I367" s="8">
        <v>670570722.52999997</v>
      </c>
      <c r="J367" s="8">
        <v>670570722.52999997</v>
      </c>
      <c r="K367" s="42">
        <v>4347107645.8999996</v>
      </c>
    </row>
    <row r="368" spans="1:11" x14ac:dyDescent="0.25">
      <c r="A368" s="6" t="s">
        <v>227</v>
      </c>
      <c r="B368" s="7" t="s">
        <v>195</v>
      </c>
      <c r="C368" s="7">
        <v>899999107</v>
      </c>
      <c r="D368" s="7" t="s">
        <v>640</v>
      </c>
      <c r="E368" s="8">
        <v>16551859366</v>
      </c>
      <c r="F368" s="8">
        <v>16576141884</v>
      </c>
      <c r="G368" s="8">
        <v>16576142040.52</v>
      </c>
      <c r="H368" s="8">
        <v>14964633272.279997</v>
      </c>
      <c r="I368" s="8">
        <v>18643263576.800003</v>
      </c>
      <c r="J368" s="8">
        <v>16888637292.840008</v>
      </c>
      <c r="K368" s="42">
        <v>26056006715.830006</v>
      </c>
    </row>
    <row r="369" spans="1:11" x14ac:dyDescent="0.25">
      <c r="A369" s="6" t="s">
        <v>227</v>
      </c>
      <c r="B369" s="7" t="s">
        <v>195</v>
      </c>
      <c r="C369" s="7">
        <v>901093846</v>
      </c>
      <c r="D369" s="7" t="s">
        <v>641</v>
      </c>
      <c r="E369" s="8">
        <v>9436123045</v>
      </c>
      <c r="F369" s="8">
        <v>9522238448</v>
      </c>
      <c r="G369" s="8">
        <v>8719765798.2599983</v>
      </c>
      <c r="H369" s="8">
        <v>5054520768.4899998</v>
      </c>
      <c r="I369" s="8">
        <v>5529828514.9499989</v>
      </c>
      <c r="J369" s="8">
        <v>6808332912.0799999</v>
      </c>
      <c r="K369" s="42">
        <v>3588111698.5500002</v>
      </c>
    </row>
    <row r="370" spans="1:11" x14ac:dyDescent="0.25">
      <c r="A370" s="6" t="s">
        <v>227</v>
      </c>
      <c r="B370" s="7" t="s">
        <v>195</v>
      </c>
      <c r="C370" s="7">
        <v>901097473</v>
      </c>
      <c r="D370" s="7" t="s">
        <v>642</v>
      </c>
      <c r="E370" s="8">
        <v>6205397188</v>
      </c>
      <c r="F370" s="8">
        <v>6535721264</v>
      </c>
      <c r="G370" s="8">
        <v>6719666902.0699997</v>
      </c>
      <c r="H370" s="8">
        <v>6736041681.3600006</v>
      </c>
      <c r="I370" s="8">
        <v>5373433547.5599995</v>
      </c>
      <c r="J370" s="8">
        <v>4114075003.8299999</v>
      </c>
      <c r="K370" s="42">
        <v>2452314914.4499998</v>
      </c>
    </row>
    <row r="371" spans="1:11" x14ac:dyDescent="0.25">
      <c r="A371" s="6" t="s">
        <v>66</v>
      </c>
      <c r="B371" s="7" t="s">
        <v>67</v>
      </c>
      <c r="C371" s="7">
        <v>800087750</v>
      </c>
      <c r="D371" s="7" t="s">
        <v>650</v>
      </c>
      <c r="E371" s="8">
        <v>0</v>
      </c>
      <c r="F371" s="8">
        <v>0</v>
      </c>
      <c r="G371" s="8">
        <v>0</v>
      </c>
      <c r="H371" s="8">
        <v>0</v>
      </c>
      <c r="I371" s="8">
        <v>0</v>
      </c>
      <c r="J371" s="8">
        <v>123800</v>
      </c>
      <c r="K371" s="42">
        <v>123800</v>
      </c>
    </row>
    <row r="372" spans="1:11" x14ac:dyDescent="0.25">
      <c r="A372" s="6" t="s">
        <v>66</v>
      </c>
      <c r="B372" s="7" t="s">
        <v>67</v>
      </c>
      <c r="C372" s="7">
        <v>800088702</v>
      </c>
      <c r="D372" s="7" t="s">
        <v>316</v>
      </c>
      <c r="E372" s="8">
        <v>7670154</v>
      </c>
      <c r="F372" s="8">
        <v>1918763</v>
      </c>
      <c r="G372" s="8">
        <v>1933803</v>
      </c>
      <c r="H372" s="8">
        <v>1933803</v>
      </c>
      <c r="I372" s="8">
        <v>2374879</v>
      </c>
      <c r="J372" s="8">
        <v>2449146</v>
      </c>
      <c r="K372" s="42">
        <v>14999510</v>
      </c>
    </row>
    <row r="373" spans="1:11" x14ac:dyDescent="0.25">
      <c r="A373" s="6" t="s">
        <v>66</v>
      </c>
      <c r="B373" s="7" t="s">
        <v>67</v>
      </c>
      <c r="C373" s="7">
        <v>800106339</v>
      </c>
      <c r="D373" s="7" t="s">
        <v>68</v>
      </c>
      <c r="E373" s="8">
        <v>43180251</v>
      </c>
      <c r="F373" s="8">
        <v>40541371</v>
      </c>
      <c r="G373" s="8">
        <v>0</v>
      </c>
      <c r="H373" s="8">
        <v>4962535</v>
      </c>
      <c r="I373" s="8">
        <v>220264075</v>
      </c>
      <c r="J373" s="8">
        <v>1340146</v>
      </c>
      <c r="K373" s="42">
        <v>1336636</v>
      </c>
    </row>
    <row r="374" spans="1:11" x14ac:dyDescent="0.25">
      <c r="A374" s="6" t="s">
        <v>66</v>
      </c>
      <c r="B374" s="7" t="s">
        <v>67</v>
      </c>
      <c r="C374" s="7">
        <v>800153424</v>
      </c>
      <c r="D374" s="7" t="s">
        <v>651</v>
      </c>
      <c r="E374" s="8">
        <v>0</v>
      </c>
      <c r="F374" s="8">
        <v>0</v>
      </c>
      <c r="G374" s="8">
        <v>0</v>
      </c>
      <c r="H374" s="8">
        <v>0</v>
      </c>
      <c r="I374" s="8">
        <v>727470</v>
      </c>
      <c r="J374" s="8">
        <v>7167400</v>
      </c>
      <c r="K374" s="42">
        <v>63100</v>
      </c>
    </row>
    <row r="375" spans="1:11" x14ac:dyDescent="0.25">
      <c r="A375" s="6" t="s">
        <v>66</v>
      </c>
      <c r="B375" s="7" t="s">
        <v>67</v>
      </c>
      <c r="C375" s="7">
        <v>805009741</v>
      </c>
      <c r="D375" s="7" t="s">
        <v>652</v>
      </c>
      <c r="E375" s="8">
        <v>0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42">
        <v>592810</v>
      </c>
    </row>
    <row r="376" spans="1:11" x14ac:dyDescent="0.25">
      <c r="A376" s="6" t="s">
        <v>66</v>
      </c>
      <c r="B376" s="7" t="s">
        <v>67</v>
      </c>
      <c r="C376" s="7">
        <v>860078828</v>
      </c>
      <c r="D376" s="7" t="s">
        <v>653</v>
      </c>
      <c r="E376" s="8">
        <v>1871836</v>
      </c>
      <c r="F376" s="8">
        <v>7856876</v>
      </c>
      <c r="G376" s="8">
        <v>21938575</v>
      </c>
      <c r="H376" s="8">
        <v>2404600</v>
      </c>
      <c r="I376" s="8">
        <v>4802530</v>
      </c>
      <c r="J376" s="8">
        <v>158451300</v>
      </c>
      <c r="K376" s="42">
        <v>83277638</v>
      </c>
    </row>
    <row r="377" spans="1:11" x14ac:dyDescent="0.25">
      <c r="A377" s="6" t="s">
        <v>66</v>
      </c>
      <c r="B377" s="7" t="s">
        <v>67</v>
      </c>
      <c r="C377" s="7">
        <v>890303093</v>
      </c>
      <c r="D377" s="7" t="s">
        <v>333</v>
      </c>
      <c r="E377" s="8">
        <v>0</v>
      </c>
      <c r="F377" s="8">
        <v>0</v>
      </c>
      <c r="G377" s="8">
        <v>0</v>
      </c>
      <c r="H377" s="8">
        <v>0</v>
      </c>
      <c r="I377" s="8">
        <v>0</v>
      </c>
      <c r="J377" s="8">
        <v>108800</v>
      </c>
      <c r="K377" s="42">
        <v>108800</v>
      </c>
    </row>
    <row r="378" spans="1:11" x14ac:dyDescent="0.25">
      <c r="A378" s="6" t="s">
        <v>66</v>
      </c>
      <c r="B378" s="7" t="s">
        <v>67</v>
      </c>
      <c r="C378" s="7">
        <v>900178724</v>
      </c>
      <c r="D378" s="7" t="s">
        <v>654</v>
      </c>
      <c r="E378" s="8">
        <v>0</v>
      </c>
      <c r="F378" s="8">
        <v>0</v>
      </c>
      <c r="G378" s="8">
        <v>0</v>
      </c>
      <c r="H378" s="8">
        <v>0</v>
      </c>
      <c r="I378" s="8">
        <v>0</v>
      </c>
      <c r="J378" s="8">
        <v>847950</v>
      </c>
      <c r="K378" s="42">
        <v>17790865</v>
      </c>
    </row>
    <row r="379" spans="1:11" x14ac:dyDescent="0.25">
      <c r="A379" s="6" t="s">
        <v>66</v>
      </c>
      <c r="B379" s="7" t="s">
        <v>67</v>
      </c>
      <c r="C379" s="7">
        <v>900600019</v>
      </c>
      <c r="D379" s="7" t="s">
        <v>655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8">
        <v>12166815</v>
      </c>
      <c r="K379" s="42">
        <v>12166815</v>
      </c>
    </row>
    <row r="380" spans="1:11" x14ac:dyDescent="0.25">
      <c r="A380" s="6" t="s">
        <v>66</v>
      </c>
      <c r="B380" s="7" t="s">
        <v>67</v>
      </c>
      <c r="C380" s="7">
        <v>900640334</v>
      </c>
      <c r="D380" s="7" t="s">
        <v>656</v>
      </c>
      <c r="E380" s="8">
        <v>813600</v>
      </c>
      <c r="F380" s="8">
        <v>0</v>
      </c>
      <c r="G380" s="8">
        <v>139200</v>
      </c>
      <c r="H380" s="8">
        <v>1079630</v>
      </c>
      <c r="I380" s="8">
        <v>1079630</v>
      </c>
      <c r="J380" s="8">
        <v>1079630</v>
      </c>
      <c r="K380" s="42">
        <v>8492639</v>
      </c>
    </row>
    <row r="381" spans="1:11" x14ac:dyDescent="0.25">
      <c r="A381" s="6" t="s">
        <v>71</v>
      </c>
      <c r="B381" s="7" t="s">
        <v>67</v>
      </c>
      <c r="C381" s="7">
        <v>800050068</v>
      </c>
      <c r="D381" s="7" t="s">
        <v>657</v>
      </c>
      <c r="E381" s="8">
        <v>0</v>
      </c>
      <c r="F381" s="8">
        <v>0</v>
      </c>
      <c r="G381" s="8">
        <v>2599859</v>
      </c>
      <c r="H381" s="8">
        <v>2599859</v>
      </c>
      <c r="I381" s="8">
        <v>2599859</v>
      </c>
      <c r="J381" s="8">
        <v>3195889</v>
      </c>
      <c r="K381" s="42">
        <v>2599859</v>
      </c>
    </row>
    <row r="382" spans="1:11" x14ac:dyDescent="0.25">
      <c r="A382" s="6" t="s">
        <v>71</v>
      </c>
      <c r="B382" s="7" t="s">
        <v>67</v>
      </c>
      <c r="C382" s="7">
        <v>800053550</v>
      </c>
      <c r="D382" s="7" t="s">
        <v>658</v>
      </c>
      <c r="E382" s="8">
        <v>4368300</v>
      </c>
      <c r="F382" s="8">
        <v>11127300</v>
      </c>
      <c r="G382" s="8">
        <v>0</v>
      </c>
      <c r="H382" s="8">
        <v>593000</v>
      </c>
      <c r="I382" s="8">
        <v>1597200</v>
      </c>
      <c r="J382" s="8">
        <v>593000</v>
      </c>
      <c r="K382" s="42">
        <v>0</v>
      </c>
    </row>
    <row r="383" spans="1:11" x14ac:dyDescent="0.25">
      <c r="A383" s="6" t="s">
        <v>71</v>
      </c>
      <c r="B383" s="7" t="s">
        <v>67</v>
      </c>
      <c r="C383" s="7">
        <v>800113949</v>
      </c>
      <c r="D383" s="7" t="s">
        <v>659</v>
      </c>
      <c r="E383" s="8">
        <v>0</v>
      </c>
      <c r="F383" s="8">
        <v>95729585</v>
      </c>
      <c r="G383" s="8">
        <v>95729585</v>
      </c>
      <c r="H383" s="8">
        <v>94932485</v>
      </c>
      <c r="I383" s="8">
        <v>94932485</v>
      </c>
      <c r="J383" s="8">
        <v>94932485</v>
      </c>
      <c r="K383" s="42">
        <v>66313355</v>
      </c>
    </row>
    <row r="384" spans="1:11" x14ac:dyDescent="0.25">
      <c r="A384" s="6" t="s">
        <v>71</v>
      </c>
      <c r="B384" s="7" t="s">
        <v>67</v>
      </c>
      <c r="C384" s="7">
        <v>800149384</v>
      </c>
      <c r="D384" s="7" t="s">
        <v>660</v>
      </c>
      <c r="E384" s="8">
        <v>16780800</v>
      </c>
      <c r="F384" s="8">
        <v>7670500</v>
      </c>
      <c r="G384" s="8">
        <v>78974744</v>
      </c>
      <c r="H384" s="8">
        <v>80900794</v>
      </c>
      <c r="I384" s="8">
        <v>80900794</v>
      </c>
      <c r="J384" s="8">
        <v>174623875</v>
      </c>
      <c r="K384" s="42">
        <v>180210505</v>
      </c>
    </row>
    <row r="385" spans="1:11" x14ac:dyDescent="0.25">
      <c r="A385" s="6" t="s">
        <v>71</v>
      </c>
      <c r="B385" s="7" t="s">
        <v>67</v>
      </c>
      <c r="C385" s="7">
        <v>800149499</v>
      </c>
      <c r="D385" s="7" t="s">
        <v>661</v>
      </c>
      <c r="E385" s="8">
        <v>87931</v>
      </c>
      <c r="F385" s="8">
        <v>0</v>
      </c>
      <c r="G385" s="8">
        <v>0</v>
      </c>
      <c r="H385" s="8">
        <v>0</v>
      </c>
      <c r="I385" s="8">
        <v>0</v>
      </c>
      <c r="J385" s="8">
        <v>0</v>
      </c>
      <c r="K385" s="42">
        <v>18222320</v>
      </c>
    </row>
    <row r="386" spans="1:11" x14ac:dyDescent="0.25">
      <c r="A386" s="6" t="s">
        <v>71</v>
      </c>
      <c r="B386" s="7" t="s">
        <v>67</v>
      </c>
      <c r="C386" s="7">
        <v>800162035</v>
      </c>
      <c r="D386" s="7" t="s">
        <v>319</v>
      </c>
      <c r="E386" s="8">
        <v>595900</v>
      </c>
      <c r="F386" s="8">
        <v>208239941</v>
      </c>
      <c r="G386" s="8">
        <v>87126744</v>
      </c>
      <c r="H386" s="8">
        <v>93485154</v>
      </c>
      <c r="I386" s="8">
        <v>90162036</v>
      </c>
      <c r="J386" s="8">
        <v>96247835</v>
      </c>
      <c r="K386" s="42">
        <v>0</v>
      </c>
    </row>
    <row r="387" spans="1:11" x14ac:dyDescent="0.25">
      <c r="A387" s="6" t="s">
        <v>71</v>
      </c>
      <c r="B387" s="7" t="s">
        <v>67</v>
      </c>
      <c r="C387" s="7">
        <v>800176807</v>
      </c>
      <c r="D387" s="7" t="s">
        <v>662</v>
      </c>
      <c r="E387" s="8">
        <v>10566515</v>
      </c>
      <c r="F387" s="8">
        <v>10566515</v>
      </c>
      <c r="G387" s="8">
        <v>10329400</v>
      </c>
      <c r="H387" s="8">
        <v>0</v>
      </c>
      <c r="I387" s="8">
        <v>440528</v>
      </c>
      <c r="J387" s="8">
        <v>440528</v>
      </c>
      <c r="K387" s="42">
        <v>103919143</v>
      </c>
    </row>
    <row r="388" spans="1:11" x14ac:dyDescent="0.25">
      <c r="A388" s="6" t="s">
        <v>71</v>
      </c>
      <c r="B388" s="7" t="s">
        <v>67</v>
      </c>
      <c r="C388" s="7">
        <v>800227907</v>
      </c>
      <c r="D388" s="7" t="s">
        <v>663</v>
      </c>
      <c r="E388" s="8">
        <v>60905742</v>
      </c>
      <c r="F388" s="8">
        <v>61400804</v>
      </c>
      <c r="G388" s="8">
        <v>60905742</v>
      </c>
      <c r="H388" s="8">
        <v>60905742</v>
      </c>
      <c r="I388" s="8">
        <v>64636302</v>
      </c>
      <c r="J388" s="8">
        <v>318662768</v>
      </c>
      <c r="K388" s="42">
        <v>327323994</v>
      </c>
    </row>
    <row r="389" spans="1:11" x14ac:dyDescent="0.25">
      <c r="A389" s="6" t="s">
        <v>71</v>
      </c>
      <c r="B389" s="7" t="s">
        <v>67</v>
      </c>
      <c r="C389" s="7">
        <v>800250321</v>
      </c>
      <c r="D389" s="7" t="s">
        <v>664</v>
      </c>
      <c r="E389" s="8">
        <v>0</v>
      </c>
      <c r="F389" s="8">
        <v>0</v>
      </c>
      <c r="G389" s="8">
        <v>6097650</v>
      </c>
      <c r="H389" s="8">
        <v>6097650</v>
      </c>
      <c r="I389" s="8">
        <v>6097650</v>
      </c>
      <c r="J389" s="8">
        <v>6097650</v>
      </c>
      <c r="K389" s="42">
        <v>6097650</v>
      </c>
    </row>
    <row r="390" spans="1:11" x14ac:dyDescent="0.25">
      <c r="A390" s="6" t="s">
        <v>71</v>
      </c>
      <c r="B390" s="7" t="s">
        <v>67</v>
      </c>
      <c r="C390" s="7">
        <v>800250634</v>
      </c>
      <c r="D390" s="7" t="s">
        <v>665</v>
      </c>
      <c r="E390" s="8">
        <v>1668367</v>
      </c>
      <c r="F390" s="8">
        <v>1668367</v>
      </c>
      <c r="G390" s="8">
        <v>1591300</v>
      </c>
      <c r="H390" s="8">
        <v>0</v>
      </c>
      <c r="I390" s="8">
        <v>0</v>
      </c>
      <c r="J390" s="8">
        <v>1424237</v>
      </c>
      <c r="K390" s="42">
        <v>1424237</v>
      </c>
    </row>
    <row r="391" spans="1:11" x14ac:dyDescent="0.25">
      <c r="A391" s="6" t="s">
        <v>71</v>
      </c>
      <c r="B391" s="7" t="s">
        <v>67</v>
      </c>
      <c r="C391" s="7">
        <v>809007866</v>
      </c>
      <c r="D391" s="7" t="s">
        <v>666</v>
      </c>
      <c r="E391" s="8">
        <v>0</v>
      </c>
      <c r="F391" s="8">
        <v>0</v>
      </c>
      <c r="G391" s="8">
        <v>0</v>
      </c>
      <c r="H391" s="8">
        <v>0</v>
      </c>
      <c r="I391" s="8">
        <v>663600</v>
      </c>
      <c r="J391" s="8">
        <v>663600</v>
      </c>
      <c r="K391" s="42">
        <v>0</v>
      </c>
    </row>
    <row r="392" spans="1:11" x14ac:dyDescent="0.25">
      <c r="A392" s="6" t="s">
        <v>71</v>
      </c>
      <c r="B392" s="7" t="s">
        <v>67</v>
      </c>
      <c r="C392" s="7">
        <v>809012925</v>
      </c>
      <c r="D392" s="7" t="s">
        <v>667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8">
        <v>44810</v>
      </c>
      <c r="K392" s="42">
        <v>44810</v>
      </c>
    </row>
    <row r="393" spans="1:11" x14ac:dyDescent="0.25">
      <c r="A393" s="6" t="s">
        <v>71</v>
      </c>
      <c r="B393" s="7" t="s">
        <v>67</v>
      </c>
      <c r="C393" s="7">
        <v>810005577</v>
      </c>
      <c r="D393" s="7" t="s">
        <v>78</v>
      </c>
      <c r="E393" s="8">
        <v>141000</v>
      </c>
      <c r="F393" s="8">
        <v>0</v>
      </c>
      <c r="G393" s="8">
        <v>0</v>
      </c>
      <c r="H393" s="8">
        <v>0</v>
      </c>
      <c r="I393" s="8">
        <v>0</v>
      </c>
      <c r="J393" s="8">
        <v>0</v>
      </c>
      <c r="K393" s="42">
        <v>0</v>
      </c>
    </row>
    <row r="394" spans="1:11" x14ac:dyDescent="0.25">
      <c r="A394" s="6" t="s">
        <v>71</v>
      </c>
      <c r="B394" s="7" t="s">
        <v>67</v>
      </c>
      <c r="C394" s="7">
        <v>813005431</v>
      </c>
      <c r="D394" s="7" t="s">
        <v>668</v>
      </c>
      <c r="E394" s="8">
        <v>31706415</v>
      </c>
      <c r="F394" s="8">
        <v>97644605</v>
      </c>
      <c r="G394" s="8">
        <v>95727096</v>
      </c>
      <c r="H394" s="8">
        <v>93903346</v>
      </c>
      <c r="I394" s="8">
        <v>107402238</v>
      </c>
      <c r="J394" s="8">
        <v>81661191</v>
      </c>
      <c r="K394" s="42">
        <v>67020531</v>
      </c>
    </row>
    <row r="395" spans="1:11" x14ac:dyDescent="0.25">
      <c r="A395" s="6" t="s">
        <v>71</v>
      </c>
      <c r="B395" s="7" t="s">
        <v>67</v>
      </c>
      <c r="C395" s="7">
        <v>820003861</v>
      </c>
      <c r="D395" s="7" t="s">
        <v>669</v>
      </c>
      <c r="E395" s="8">
        <v>0</v>
      </c>
      <c r="F395" s="8">
        <v>0</v>
      </c>
      <c r="G395" s="8">
        <v>4564656</v>
      </c>
      <c r="H395" s="8">
        <v>4564656</v>
      </c>
      <c r="I395" s="8">
        <v>4564656</v>
      </c>
      <c r="J395" s="8">
        <v>4564656</v>
      </c>
      <c r="K395" s="42">
        <v>4564656</v>
      </c>
    </row>
    <row r="396" spans="1:11" x14ac:dyDescent="0.25">
      <c r="A396" s="6" t="s">
        <v>71</v>
      </c>
      <c r="B396" s="7" t="s">
        <v>67</v>
      </c>
      <c r="C396" s="7">
        <v>830005028</v>
      </c>
      <c r="D396" s="7" t="s">
        <v>670</v>
      </c>
      <c r="E396" s="8">
        <v>16600300</v>
      </c>
      <c r="F396" s="8">
        <v>10134800</v>
      </c>
      <c r="G396" s="8">
        <v>3521840</v>
      </c>
      <c r="H396" s="8">
        <v>0</v>
      </c>
      <c r="I396" s="8">
        <v>2245500</v>
      </c>
      <c r="J396" s="8">
        <v>2245500</v>
      </c>
      <c r="K396" s="42">
        <v>1284300</v>
      </c>
    </row>
    <row r="397" spans="1:11" x14ac:dyDescent="0.25">
      <c r="A397" s="6" t="s">
        <v>71</v>
      </c>
      <c r="B397" s="7" t="s">
        <v>67</v>
      </c>
      <c r="C397" s="7">
        <v>830023202</v>
      </c>
      <c r="D397" s="7" t="s">
        <v>671</v>
      </c>
      <c r="E397" s="8">
        <v>8826749</v>
      </c>
      <c r="F397" s="8">
        <v>32544817</v>
      </c>
      <c r="G397" s="8">
        <v>32552739</v>
      </c>
      <c r="H397" s="8">
        <v>34100670</v>
      </c>
      <c r="I397" s="8">
        <v>31937139</v>
      </c>
      <c r="J397" s="8">
        <v>22969389</v>
      </c>
      <c r="K397" s="42">
        <v>22702924</v>
      </c>
    </row>
    <row r="398" spans="1:11" x14ac:dyDescent="0.25">
      <c r="A398" s="6" t="s">
        <v>71</v>
      </c>
      <c r="B398" s="7" t="s">
        <v>67</v>
      </c>
      <c r="C398" s="7">
        <v>830028288</v>
      </c>
      <c r="D398" s="7" t="s">
        <v>672</v>
      </c>
      <c r="E398" s="8">
        <v>85780128</v>
      </c>
      <c r="F398" s="8">
        <v>107988401</v>
      </c>
      <c r="G398" s="8">
        <v>107988401</v>
      </c>
      <c r="H398" s="8">
        <v>107988401</v>
      </c>
      <c r="I398" s="8">
        <v>108264901</v>
      </c>
      <c r="J398" s="8">
        <v>104999171</v>
      </c>
      <c r="K398" s="42">
        <v>104999171</v>
      </c>
    </row>
    <row r="399" spans="1:11" x14ac:dyDescent="0.25">
      <c r="A399" s="6" t="s">
        <v>71</v>
      </c>
      <c r="B399" s="7" t="s">
        <v>67</v>
      </c>
      <c r="C399" s="7">
        <v>830040087</v>
      </c>
      <c r="D399" s="7" t="s">
        <v>673</v>
      </c>
      <c r="E399" s="8">
        <v>0</v>
      </c>
      <c r="F399" s="8">
        <v>0</v>
      </c>
      <c r="G399" s="8">
        <v>0</v>
      </c>
      <c r="H399" s="8">
        <v>0</v>
      </c>
      <c r="I399" s="8">
        <v>0</v>
      </c>
      <c r="J399" s="8">
        <v>34334105</v>
      </c>
      <c r="K399" s="42">
        <v>34334105</v>
      </c>
    </row>
    <row r="400" spans="1:11" x14ac:dyDescent="0.25">
      <c r="A400" s="6" t="s">
        <v>71</v>
      </c>
      <c r="B400" s="7" t="s">
        <v>67</v>
      </c>
      <c r="C400" s="7">
        <v>830062765</v>
      </c>
      <c r="D400" s="7" t="s">
        <v>674</v>
      </c>
      <c r="E400" s="8">
        <v>0</v>
      </c>
      <c r="F400" s="8">
        <v>0</v>
      </c>
      <c r="G400" s="8">
        <v>0</v>
      </c>
      <c r="H400" s="8">
        <v>0</v>
      </c>
      <c r="I400" s="8">
        <v>0</v>
      </c>
      <c r="J400" s="8">
        <v>2202885</v>
      </c>
      <c r="K400" s="42">
        <v>2202885</v>
      </c>
    </row>
    <row r="401" spans="1:11" x14ac:dyDescent="0.25">
      <c r="A401" s="6" t="s">
        <v>71</v>
      </c>
      <c r="B401" s="7" t="s">
        <v>67</v>
      </c>
      <c r="C401" s="7">
        <v>830066578</v>
      </c>
      <c r="D401" s="7" t="s">
        <v>675</v>
      </c>
      <c r="E401" s="8">
        <v>0</v>
      </c>
      <c r="F401" s="8">
        <v>0</v>
      </c>
      <c r="G401" s="8">
        <v>0</v>
      </c>
      <c r="H401" s="8">
        <v>0</v>
      </c>
      <c r="I401" s="8">
        <v>0</v>
      </c>
      <c r="J401" s="8">
        <v>337500</v>
      </c>
      <c r="K401" s="42">
        <v>337500</v>
      </c>
    </row>
    <row r="402" spans="1:11" x14ac:dyDescent="0.25">
      <c r="A402" s="6" t="s">
        <v>71</v>
      </c>
      <c r="B402" s="7" t="s">
        <v>67</v>
      </c>
      <c r="C402" s="7">
        <v>830090209</v>
      </c>
      <c r="D402" s="7" t="s">
        <v>676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8">
        <v>17129386</v>
      </c>
      <c r="K402" s="42">
        <v>17129386</v>
      </c>
    </row>
    <row r="403" spans="1:11" x14ac:dyDescent="0.25">
      <c r="A403" s="6" t="s">
        <v>71</v>
      </c>
      <c r="B403" s="7" t="s">
        <v>67</v>
      </c>
      <c r="C403" s="7">
        <v>830120157</v>
      </c>
      <c r="D403" s="7" t="s">
        <v>677</v>
      </c>
      <c r="E403" s="8">
        <v>13965800</v>
      </c>
      <c r="F403" s="8">
        <v>5093700</v>
      </c>
      <c r="G403" s="8">
        <v>1054500</v>
      </c>
      <c r="H403" s="8">
        <v>1054500</v>
      </c>
      <c r="I403" s="8">
        <v>1054500</v>
      </c>
      <c r="J403" s="8">
        <v>1013600</v>
      </c>
      <c r="K403" s="42">
        <v>1920400</v>
      </c>
    </row>
    <row r="404" spans="1:11" x14ac:dyDescent="0.25">
      <c r="A404" s="6" t="s">
        <v>71</v>
      </c>
      <c r="B404" s="7" t="s">
        <v>67</v>
      </c>
      <c r="C404" s="7">
        <v>830130319</v>
      </c>
      <c r="D404" s="7" t="s">
        <v>678</v>
      </c>
      <c r="E404" s="8">
        <v>3829000</v>
      </c>
      <c r="F404" s="8">
        <v>3829000</v>
      </c>
      <c r="G404" s="8">
        <v>3793100</v>
      </c>
      <c r="H404" s="8">
        <v>0</v>
      </c>
      <c r="I404" s="8">
        <v>0</v>
      </c>
      <c r="J404" s="8">
        <v>362215</v>
      </c>
      <c r="K404" s="42">
        <v>362215</v>
      </c>
    </row>
    <row r="405" spans="1:11" x14ac:dyDescent="0.25">
      <c r="A405" s="6" t="s">
        <v>71</v>
      </c>
      <c r="B405" s="7" t="s">
        <v>67</v>
      </c>
      <c r="C405" s="7">
        <v>844001457</v>
      </c>
      <c r="D405" s="7" t="s">
        <v>679</v>
      </c>
      <c r="E405" s="8">
        <v>483700</v>
      </c>
      <c r="F405" s="8">
        <v>483700</v>
      </c>
      <c r="G405" s="8">
        <v>2943510</v>
      </c>
      <c r="H405" s="8">
        <v>2459810</v>
      </c>
      <c r="I405" s="8">
        <v>2459810</v>
      </c>
      <c r="J405" s="8">
        <v>2459810</v>
      </c>
      <c r="K405" s="42">
        <v>2459810</v>
      </c>
    </row>
    <row r="406" spans="1:11" x14ac:dyDescent="0.25">
      <c r="A406" s="6" t="s">
        <v>71</v>
      </c>
      <c r="B406" s="7" t="s">
        <v>67</v>
      </c>
      <c r="C406" s="7">
        <v>860001942</v>
      </c>
      <c r="D406" s="7" t="s">
        <v>680</v>
      </c>
      <c r="E406" s="8">
        <v>0</v>
      </c>
      <c r="F406" s="8">
        <v>0</v>
      </c>
      <c r="G406" s="8">
        <v>0</v>
      </c>
      <c r="H406" s="8">
        <v>0</v>
      </c>
      <c r="I406" s="8">
        <v>200000</v>
      </c>
      <c r="J406" s="8">
        <v>200000</v>
      </c>
      <c r="K406" s="42">
        <v>200000</v>
      </c>
    </row>
    <row r="407" spans="1:11" x14ac:dyDescent="0.25">
      <c r="A407" s="6" t="s">
        <v>71</v>
      </c>
      <c r="B407" s="7" t="s">
        <v>67</v>
      </c>
      <c r="C407" s="7">
        <v>860005068</v>
      </c>
      <c r="D407" s="7" t="s">
        <v>681</v>
      </c>
      <c r="E407" s="8">
        <v>0</v>
      </c>
      <c r="F407" s="8">
        <v>0</v>
      </c>
      <c r="G407" s="8">
        <v>0</v>
      </c>
      <c r="H407" s="8">
        <v>0</v>
      </c>
      <c r="I407" s="8">
        <v>0</v>
      </c>
      <c r="J407" s="8">
        <v>1043876</v>
      </c>
      <c r="K407" s="42">
        <v>1043876</v>
      </c>
    </row>
    <row r="408" spans="1:11" x14ac:dyDescent="0.25">
      <c r="A408" s="6" t="s">
        <v>71</v>
      </c>
      <c r="B408" s="7" t="s">
        <v>67</v>
      </c>
      <c r="C408" s="7">
        <v>860006656</v>
      </c>
      <c r="D408" s="7" t="s">
        <v>682</v>
      </c>
      <c r="E408" s="8">
        <v>25453500</v>
      </c>
      <c r="F408" s="8">
        <v>2855300</v>
      </c>
      <c r="G408" s="8">
        <v>0</v>
      </c>
      <c r="H408" s="8">
        <v>0</v>
      </c>
      <c r="I408" s="8">
        <v>0</v>
      </c>
      <c r="J408" s="8">
        <v>0</v>
      </c>
      <c r="K408" s="42">
        <v>0</v>
      </c>
    </row>
    <row r="409" spans="1:11" x14ac:dyDescent="0.25">
      <c r="A409" s="6" t="s">
        <v>71</v>
      </c>
      <c r="B409" s="7" t="s">
        <v>67</v>
      </c>
      <c r="C409" s="7">
        <v>860015536</v>
      </c>
      <c r="D409" s="7" t="s">
        <v>683</v>
      </c>
      <c r="E409" s="8">
        <v>4567500</v>
      </c>
      <c r="F409" s="8">
        <v>2019600</v>
      </c>
      <c r="G409" s="8">
        <v>0</v>
      </c>
      <c r="H409" s="8">
        <v>0</v>
      </c>
      <c r="I409" s="8">
        <v>0</v>
      </c>
      <c r="J409" s="8">
        <v>0</v>
      </c>
      <c r="K409" s="42">
        <v>0</v>
      </c>
    </row>
    <row r="410" spans="1:11" x14ac:dyDescent="0.25">
      <c r="A410" s="6" t="s">
        <v>71</v>
      </c>
      <c r="B410" s="7" t="s">
        <v>67</v>
      </c>
      <c r="C410" s="7">
        <v>860035992</v>
      </c>
      <c r="D410" s="7" t="s">
        <v>684</v>
      </c>
      <c r="E410" s="8">
        <v>22228100</v>
      </c>
      <c r="F410" s="8">
        <v>12725400</v>
      </c>
      <c r="G410" s="8">
        <v>0</v>
      </c>
      <c r="H410" s="8">
        <v>0</v>
      </c>
      <c r="I410" s="8">
        <v>0</v>
      </c>
      <c r="J410" s="8">
        <v>0</v>
      </c>
      <c r="K410" s="42">
        <v>0</v>
      </c>
    </row>
    <row r="411" spans="1:11" x14ac:dyDescent="0.25">
      <c r="A411" s="6" t="s">
        <v>71</v>
      </c>
      <c r="B411" s="7" t="s">
        <v>67</v>
      </c>
      <c r="C411" s="7">
        <v>860037950</v>
      </c>
      <c r="D411" s="7" t="s">
        <v>685</v>
      </c>
      <c r="E411" s="8">
        <v>29952400</v>
      </c>
      <c r="F411" s="8">
        <v>41329710</v>
      </c>
      <c r="G411" s="8">
        <v>0</v>
      </c>
      <c r="H411" s="8">
        <v>2008400</v>
      </c>
      <c r="I411" s="8">
        <v>0</v>
      </c>
      <c r="J411" s="8">
        <v>0</v>
      </c>
      <c r="K411" s="42">
        <v>0</v>
      </c>
    </row>
    <row r="412" spans="1:11" x14ac:dyDescent="0.25">
      <c r="A412" s="6" t="s">
        <v>71</v>
      </c>
      <c r="B412" s="7" t="s">
        <v>67</v>
      </c>
      <c r="C412" s="7">
        <v>860038374</v>
      </c>
      <c r="D412" s="7" t="s">
        <v>686</v>
      </c>
      <c r="E412" s="8">
        <v>154873954</v>
      </c>
      <c r="F412" s="8">
        <v>154873954</v>
      </c>
      <c r="G412" s="8">
        <v>154873954.59999999</v>
      </c>
      <c r="H412" s="8">
        <v>154873954.59999999</v>
      </c>
      <c r="I412" s="8">
        <v>154873954.59999999</v>
      </c>
      <c r="J412" s="8">
        <v>154873954.59999999</v>
      </c>
      <c r="K412" s="42">
        <v>154873954.59999999</v>
      </c>
    </row>
    <row r="413" spans="1:11" x14ac:dyDescent="0.25">
      <c r="A413" s="6" t="s">
        <v>71</v>
      </c>
      <c r="B413" s="7" t="s">
        <v>67</v>
      </c>
      <c r="C413" s="7">
        <v>860066191</v>
      </c>
      <c r="D413" s="7" t="s">
        <v>687</v>
      </c>
      <c r="E413" s="8">
        <v>1204500</v>
      </c>
      <c r="F413" s="8">
        <v>79456174</v>
      </c>
      <c r="G413" s="8">
        <v>79675223</v>
      </c>
      <c r="H413" s="8">
        <v>85777919</v>
      </c>
      <c r="I413" s="8">
        <v>85777919</v>
      </c>
      <c r="J413" s="8">
        <v>86265419</v>
      </c>
      <c r="K413" s="42">
        <v>86429929</v>
      </c>
    </row>
    <row r="414" spans="1:11" x14ac:dyDescent="0.25">
      <c r="A414" s="6" t="s">
        <v>71</v>
      </c>
      <c r="B414" s="7" t="s">
        <v>67</v>
      </c>
      <c r="C414" s="7">
        <v>890100112</v>
      </c>
      <c r="D414" s="7" t="s">
        <v>688</v>
      </c>
      <c r="E414" s="8">
        <v>0</v>
      </c>
      <c r="F414" s="8">
        <v>0</v>
      </c>
      <c r="G414" s="8">
        <v>0</v>
      </c>
      <c r="H414" s="8">
        <v>0</v>
      </c>
      <c r="I414" s="8">
        <v>0</v>
      </c>
      <c r="J414" s="8">
        <v>99161</v>
      </c>
      <c r="K414" s="42">
        <v>99161</v>
      </c>
    </row>
    <row r="415" spans="1:11" x14ac:dyDescent="0.25">
      <c r="A415" s="6" t="s">
        <v>71</v>
      </c>
      <c r="B415" s="7" t="s">
        <v>67</v>
      </c>
      <c r="C415" s="7">
        <v>890102768</v>
      </c>
      <c r="D415" s="7" t="s">
        <v>689</v>
      </c>
      <c r="E415" s="8">
        <v>50265839</v>
      </c>
      <c r="F415" s="8">
        <v>19835359</v>
      </c>
      <c r="G415" s="8">
        <v>3582206</v>
      </c>
      <c r="H415" s="8">
        <v>6825264</v>
      </c>
      <c r="I415" s="8">
        <v>18414644</v>
      </c>
      <c r="J415" s="8">
        <v>10417410</v>
      </c>
      <c r="K415" s="42">
        <v>9157169</v>
      </c>
    </row>
    <row r="416" spans="1:11" x14ac:dyDescent="0.25">
      <c r="A416" s="6" t="s">
        <v>71</v>
      </c>
      <c r="B416" s="7" t="s">
        <v>67</v>
      </c>
      <c r="C416" s="7">
        <v>890205361</v>
      </c>
      <c r="D416" s="7" t="s">
        <v>690</v>
      </c>
      <c r="E416" s="8">
        <v>27394000</v>
      </c>
      <c r="F416" s="8">
        <v>27394000</v>
      </c>
      <c r="G416" s="8">
        <v>31318436</v>
      </c>
      <c r="H416" s="8">
        <v>31318436</v>
      </c>
      <c r="I416" s="8">
        <v>23699446</v>
      </c>
      <c r="J416" s="8">
        <v>3924436</v>
      </c>
      <c r="K416" s="42">
        <v>3869266</v>
      </c>
    </row>
    <row r="417" spans="1:11" x14ac:dyDescent="0.25">
      <c r="A417" s="6" t="s">
        <v>71</v>
      </c>
      <c r="B417" s="7" t="s">
        <v>67</v>
      </c>
      <c r="C417" s="7">
        <v>890900608</v>
      </c>
      <c r="D417" s="7" t="s">
        <v>691</v>
      </c>
      <c r="E417" s="8">
        <v>0</v>
      </c>
      <c r="F417" s="8">
        <v>0</v>
      </c>
      <c r="G417" s="8">
        <v>0</v>
      </c>
      <c r="H417" s="8">
        <v>0</v>
      </c>
      <c r="I417" s="8">
        <v>0</v>
      </c>
      <c r="J417" s="8">
        <v>222800</v>
      </c>
      <c r="K417" s="42">
        <v>222800</v>
      </c>
    </row>
    <row r="418" spans="1:11" x14ac:dyDescent="0.25">
      <c r="A418" s="6" t="s">
        <v>71</v>
      </c>
      <c r="B418" s="7" t="s">
        <v>67</v>
      </c>
      <c r="C418" s="7">
        <v>891001122</v>
      </c>
      <c r="D418" s="7" t="s">
        <v>692</v>
      </c>
      <c r="E418" s="8">
        <v>0</v>
      </c>
      <c r="F418" s="8">
        <v>0</v>
      </c>
      <c r="G418" s="8">
        <v>0</v>
      </c>
      <c r="H418" s="8">
        <v>0</v>
      </c>
      <c r="I418" s="8">
        <v>0</v>
      </c>
      <c r="J418" s="8">
        <v>46202933</v>
      </c>
      <c r="K418" s="42">
        <v>61603907</v>
      </c>
    </row>
    <row r="419" spans="1:11" x14ac:dyDescent="0.25">
      <c r="A419" s="6" t="s">
        <v>71</v>
      </c>
      <c r="B419" s="7" t="s">
        <v>67</v>
      </c>
      <c r="C419" s="7">
        <v>892200273</v>
      </c>
      <c r="D419" s="7" t="s">
        <v>693</v>
      </c>
      <c r="E419" s="8">
        <v>0</v>
      </c>
      <c r="F419" s="8">
        <v>0</v>
      </c>
      <c r="G419" s="8">
        <v>0</v>
      </c>
      <c r="H419" s="8">
        <v>0</v>
      </c>
      <c r="I419" s="8">
        <v>76037</v>
      </c>
      <c r="J419" s="8">
        <v>76037</v>
      </c>
      <c r="K419" s="42">
        <v>76037</v>
      </c>
    </row>
    <row r="420" spans="1:11" x14ac:dyDescent="0.25">
      <c r="A420" s="6" t="s">
        <v>71</v>
      </c>
      <c r="B420" s="7" t="s">
        <v>67</v>
      </c>
      <c r="C420" s="7">
        <v>899999054</v>
      </c>
      <c r="D420" s="7" t="s">
        <v>694</v>
      </c>
      <c r="E420" s="8">
        <v>24688820</v>
      </c>
      <c r="F420" s="8">
        <v>24688820</v>
      </c>
      <c r="G420" s="8">
        <v>0</v>
      </c>
      <c r="H420" s="8">
        <v>0</v>
      </c>
      <c r="I420" s="8">
        <v>0</v>
      </c>
      <c r="J420" s="8">
        <v>0</v>
      </c>
      <c r="K420" s="42">
        <v>0</v>
      </c>
    </row>
    <row r="421" spans="1:11" x14ac:dyDescent="0.25">
      <c r="A421" s="6" t="s">
        <v>71</v>
      </c>
      <c r="B421" s="7" t="s">
        <v>67</v>
      </c>
      <c r="C421" s="7">
        <v>900033371</v>
      </c>
      <c r="D421" s="7" t="s">
        <v>695</v>
      </c>
      <c r="E421" s="8">
        <v>919603</v>
      </c>
      <c r="F421" s="8">
        <v>18703173</v>
      </c>
      <c r="G421" s="8">
        <v>33259330</v>
      </c>
      <c r="H421" s="8">
        <v>13365620</v>
      </c>
      <c r="I421" s="8">
        <v>14386950</v>
      </c>
      <c r="J421" s="8">
        <v>13742350</v>
      </c>
      <c r="K421" s="42">
        <v>0</v>
      </c>
    </row>
    <row r="422" spans="1:11" x14ac:dyDescent="0.25">
      <c r="A422" s="6" t="s">
        <v>71</v>
      </c>
      <c r="B422" s="7" t="s">
        <v>67</v>
      </c>
      <c r="C422" s="7">
        <v>900034746</v>
      </c>
      <c r="D422" s="7" t="s">
        <v>696</v>
      </c>
      <c r="E422" s="8">
        <v>4281000</v>
      </c>
      <c r="F422" s="8">
        <v>10970010</v>
      </c>
      <c r="G422" s="8">
        <v>11159735</v>
      </c>
      <c r="H422" s="8">
        <v>9265635</v>
      </c>
      <c r="I422" s="8">
        <v>9205735</v>
      </c>
      <c r="J422" s="8">
        <v>9966665</v>
      </c>
      <c r="K422" s="42">
        <v>9205735</v>
      </c>
    </row>
    <row r="423" spans="1:11" x14ac:dyDescent="0.25">
      <c r="A423" s="6" t="s">
        <v>71</v>
      </c>
      <c r="B423" s="7" t="s">
        <v>67</v>
      </c>
      <c r="C423" s="7">
        <v>900085102</v>
      </c>
      <c r="D423" s="7" t="s">
        <v>697</v>
      </c>
      <c r="E423" s="8">
        <v>0</v>
      </c>
      <c r="F423" s="8">
        <v>0</v>
      </c>
      <c r="G423" s="8">
        <v>0</v>
      </c>
      <c r="H423" s="8">
        <v>0</v>
      </c>
      <c r="I423" s="8">
        <v>0</v>
      </c>
      <c r="J423" s="8">
        <v>12145941</v>
      </c>
      <c r="K423" s="42">
        <v>12145941</v>
      </c>
    </row>
    <row r="424" spans="1:11" x14ac:dyDescent="0.25">
      <c r="A424" s="6" t="s">
        <v>71</v>
      </c>
      <c r="B424" s="7" t="s">
        <v>67</v>
      </c>
      <c r="C424" s="7">
        <v>900239673</v>
      </c>
      <c r="D424" s="7" t="s">
        <v>698</v>
      </c>
      <c r="E424" s="8">
        <v>0</v>
      </c>
      <c r="F424" s="8">
        <v>0</v>
      </c>
      <c r="G424" s="8">
        <v>0</v>
      </c>
      <c r="H424" s="8">
        <v>0</v>
      </c>
      <c r="I424" s="8">
        <v>0</v>
      </c>
      <c r="J424" s="8">
        <v>4741221</v>
      </c>
      <c r="K424" s="42">
        <v>4741221</v>
      </c>
    </row>
    <row r="425" spans="1:11" x14ac:dyDescent="0.25">
      <c r="A425" s="6" t="s">
        <v>71</v>
      </c>
      <c r="B425" s="7" t="s">
        <v>67</v>
      </c>
      <c r="C425" s="7">
        <v>900247433</v>
      </c>
      <c r="D425" s="7" t="s">
        <v>699</v>
      </c>
      <c r="E425" s="8">
        <v>0</v>
      </c>
      <c r="F425" s="8">
        <v>1030300</v>
      </c>
      <c r="G425" s="8">
        <v>3016520</v>
      </c>
      <c r="H425" s="8">
        <v>4811749</v>
      </c>
      <c r="I425" s="8">
        <v>1334629</v>
      </c>
      <c r="J425" s="8">
        <v>1334629</v>
      </c>
      <c r="K425" s="42">
        <v>1077059</v>
      </c>
    </row>
    <row r="426" spans="1:11" x14ac:dyDescent="0.25">
      <c r="A426" s="6" t="s">
        <v>71</v>
      </c>
      <c r="B426" s="7" t="s">
        <v>67</v>
      </c>
      <c r="C426" s="7">
        <v>900256090</v>
      </c>
      <c r="D426" s="7" t="s">
        <v>700</v>
      </c>
      <c r="E426" s="8">
        <v>0</v>
      </c>
      <c r="F426" s="8">
        <v>82472499</v>
      </c>
      <c r="G426" s="8">
        <v>86137851</v>
      </c>
      <c r="H426" s="8">
        <v>87489601</v>
      </c>
      <c r="I426" s="8">
        <v>85915821</v>
      </c>
      <c r="J426" s="8">
        <v>87600281</v>
      </c>
      <c r="K426" s="42">
        <v>93683891</v>
      </c>
    </row>
    <row r="427" spans="1:11" x14ac:dyDescent="0.25">
      <c r="A427" s="6" t="s">
        <v>71</v>
      </c>
      <c r="B427" s="7" t="s">
        <v>67</v>
      </c>
      <c r="C427" s="7">
        <v>900322565</v>
      </c>
      <c r="D427" s="7" t="s">
        <v>701</v>
      </c>
      <c r="E427" s="8">
        <v>0</v>
      </c>
      <c r="F427" s="8">
        <v>7556395</v>
      </c>
      <c r="G427" s="8">
        <v>0</v>
      </c>
      <c r="H427" s="8">
        <v>0</v>
      </c>
      <c r="I427" s="8">
        <v>0</v>
      </c>
      <c r="J427" s="8">
        <v>0</v>
      </c>
      <c r="K427" s="42">
        <v>0</v>
      </c>
    </row>
    <row r="428" spans="1:11" x14ac:dyDescent="0.25">
      <c r="A428" s="6" t="s">
        <v>71</v>
      </c>
      <c r="B428" s="7" t="s">
        <v>67</v>
      </c>
      <c r="C428" s="7">
        <v>900914254</v>
      </c>
      <c r="D428" s="7" t="s">
        <v>341</v>
      </c>
      <c r="E428" s="8">
        <v>0</v>
      </c>
      <c r="F428" s="8">
        <v>0</v>
      </c>
      <c r="G428" s="8">
        <v>19967071</v>
      </c>
      <c r="H428" s="8">
        <v>9291871</v>
      </c>
      <c r="I428" s="8">
        <v>1021391</v>
      </c>
      <c r="J428" s="8">
        <v>0</v>
      </c>
      <c r="K428" s="42">
        <v>0</v>
      </c>
    </row>
    <row r="429" spans="1:11" x14ac:dyDescent="0.25">
      <c r="A429" s="6" t="s">
        <v>71</v>
      </c>
      <c r="B429" s="7" t="s">
        <v>67</v>
      </c>
      <c r="C429" s="7">
        <v>901127065</v>
      </c>
      <c r="D429" s="7" t="s">
        <v>702</v>
      </c>
      <c r="E429" s="8">
        <v>60875925</v>
      </c>
      <c r="F429" s="8">
        <v>60875925</v>
      </c>
      <c r="G429" s="8">
        <v>0</v>
      </c>
      <c r="H429" s="8">
        <v>0</v>
      </c>
      <c r="I429" s="8">
        <v>0</v>
      </c>
      <c r="J429" s="8">
        <v>0</v>
      </c>
      <c r="K429" s="42">
        <v>0</v>
      </c>
    </row>
    <row r="430" spans="1:11" x14ac:dyDescent="0.25">
      <c r="A430" s="6" t="s">
        <v>71</v>
      </c>
      <c r="B430" s="7" t="s">
        <v>67</v>
      </c>
      <c r="C430" s="7">
        <v>901127521</v>
      </c>
      <c r="D430" s="7" t="s">
        <v>703</v>
      </c>
      <c r="E430" s="8">
        <v>2872272</v>
      </c>
      <c r="F430" s="8">
        <v>208916202</v>
      </c>
      <c r="G430" s="8">
        <v>149277983.32000002</v>
      </c>
      <c r="H430" s="8">
        <v>247600337.37</v>
      </c>
      <c r="I430" s="8">
        <v>211132539.17000002</v>
      </c>
      <c r="J430" s="8">
        <v>217251208</v>
      </c>
      <c r="K430" s="42">
        <v>0</v>
      </c>
    </row>
    <row r="431" spans="1:11" x14ac:dyDescent="0.25">
      <c r="A431" s="6" t="s">
        <v>71</v>
      </c>
      <c r="B431" s="7" t="s">
        <v>67</v>
      </c>
      <c r="C431" s="7">
        <v>901153056</v>
      </c>
      <c r="D431" s="7" t="s">
        <v>704</v>
      </c>
      <c r="E431" s="8">
        <v>10901526</v>
      </c>
      <c r="F431" s="8">
        <v>52602981</v>
      </c>
      <c r="G431" s="8">
        <v>31077800</v>
      </c>
      <c r="H431" s="8">
        <v>31004244.649999999</v>
      </c>
      <c r="I431" s="8">
        <v>0</v>
      </c>
      <c r="J431" s="8">
        <v>0</v>
      </c>
      <c r="K431" s="42">
        <v>0</v>
      </c>
    </row>
    <row r="432" spans="1:11" x14ac:dyDescent="0.25">
      <c r="A432" s="6" t="s">
        <v>71</v>
      </c>
      <c r="B432" s="7" t="s">
        <v>67</v>
      </c>
      <c r="C432" s="7">
        <v>901153500</v>
      </c>
      <c r="D432" s="7" t="s">
        <v>705</v>
      </c>
      <c r="E432" s="8">
        <v>8709938</v>
      </c>
      <c r="F432" s="8">
        <v>27004983</v>
      </c>
      <c r="G432" s="8">
        <v>15977894.4</v>
      </c>
      <c r="H432" s="8">
        <v>53477753.399999999</v>
      </c>
      <c r="I432" s="8">
        <v>174257761.65000001</v>
      </c>
      <c r="J432" s="8">
        <v>119734960</v>
      </c>
      <c r="K432" s="42">
        <v>0</v>
      </c>
    </row>
    <row r="433" spans="1:11" x14ac:dyDescent="0.25">
      <c r="A433" s="6" t="s">
        <v>71</v>
      </c>
      <c r="B433" s="7" t="s">
        <v>67</v>
      </c>
      <c r="C433" s="7">
        <v>901541021</v>
      </c>
      <c r="D433" s="7" t="s">
        <v>706</v>
      </c>
      <c r="E433" s="8">
        <v>0</v>
      </c>
      <c r="F433" s="8">
        <v>0</v>
      </c>
      <c r="G433" s="8">
        <v>7629280</v>
      </c>
      <c r="H433" s="8">
        <v>0</v>
      </c>
      <c r="I433" s="8">
        <v>0</v>
      </c>
      <c r="J433" s="8">
        <v>0</v>
      </c>
      <c r="K433" s="42">
        <v>0</v>
      </c>
    </row>
    <row r="434" spans="1:11" x14ac:dyDescent="0.25">
      <c r="A434" s="6" t="s">
        <v>101</v>
      </c>
      <c r="B434" s="7" t="s">
        <v>67</v>
      </c>
      <c r="C434" s="7">
        <v>800196433</v>
      </c>
      <c r="D434" s="7" t="s">
        <v>707</v>
      </c>
      <c r="E434" s="8">
        <v>0</v>
      </c>
      <c r="F434" s="8">
        <v>0</v>
      </c>
      <c r="G434" s="8">
        <v>0</v>
      </c>
      <c r="H434" s="8">
        <v>0</v>
      </c>
      <c r="I434" s="8">
        <v>0</v>
      </c>
      <c r="J434" s="8">
        <v>0</v>
      </c>
      <c r="K434" s="42">
        <v>-24607206.940000001</v>
      </c>
    </row>
    <row r="435" spans="1:11" x14ac:dyDescent="0.25">
      <c r="A435" s="6" t="s">
        <v>101</v>
      </c>
      <c r="B435" s="7" t="s">
        <v>67</v>
      </c>
      <c r="C435" s="7">
        <v>800196939</v>
      </c>
      <c r="D435" s="7" t="s">
        <v>708</v>
      </c>
      <c r="E435" s="8">
        <v>0</v>
      </c>
      <c r="F435" s="8">
        <v>0</v>
      </c>
      <c r="G435" s="8">
        <v>0</v>
      </c>
      <c r="H435" s="8">
        <v>0</v>
      </c>
      <c r="I435" s="8">
        <v>0</v>
      </c>
      <c r="J435" s="8">
        <v>170586833</v>
      </c>
      <c r="K435" s="42">
        <v>170586833</v>
      </c>
    </row>
    <row r="436" spans="1:11" x14ac:dyDescent="0.25">
      <c r="A436" s="6" t="s">
        <v>101</v>
      </c>
      <c r="B436" s="7" t="s">
        <v>67</v>
      </c>
      <c r="C436" s="7">
        <v>800197177</v>
      </c>
      <c r="D436" s="7" t="s">
        <v>709</v>
      </c>
      <c r="E436" s="8">
        <v>0</v>
      </c>
      <c r="F436" s="8">
        <v>0</v>
      </c>
      <c r="G436" s="8">
        <v>0</v>
      </c>
      <c r="H436" s="8">
        <v>0</v>
      </c>
      <c r="I436" s="8">
        <v>0</v>
      </c>
      <c r="J436" s="8">
        <v>135646859</v>
      </c>
      <c r="K436" s="42">
        <v>135646859</v>
      </c>
    </row>
    <row r="437" spans="1:11" x14ac:dyDescent="0.25">
      <c r="A437" s="6" t="s">
        <v>101</v>
      </c>
      <c r="B437" s="7" t="s">
        <v>67</v>
      </c>
      <c r="C437" s="7">
        <v>800209488</v>
      </c>
      <c r="D437" s="7" t="s">
        <v>710</v>
      </c>
      <c r="E437" s="8">
        <v>0</v>
      </c>
      <c r="F437" s="8">
        <v>0</v>
      </c>
      <c r="G437" s="8">
        <v>0</v>
      </c>
      <c r="H437" s="8">
        <v>0</v>
      </c>
      <c r="I437" s="8">
        <v>0</v>
      </c>
      <c r="J437" s="8">
        <v>103997945</v>
      </c>
      <c r="K437" s="42">
        <v>103997945</v>
      </c>
    </row>
    <row r="438" spans="1:11" x14ac:dyDescent="0.25">
      <c r="A438" s="6" t="s">
        <v>101</v>
      </c>
      <c r="B438" s="7" t="s">
        <v>67</v>
      </c>
      <c r="C438" s="7">
        <v>800209710</v>
      </c>
      <c r="D438" s="7" t="s">
        <v>711</v>
      </c>
      <c r="E438" s="8">
        <v>0</v>
      </c>
      <c r="F438" s="8">
        <v>0</v>
      </c>
      <c r="G438" s="8">
        <v>0</v>
      </c>
      <c r="H438" s="8">
        <v>0</v>
      </c>
      <c r="I438" s="8">
        <v>0</v>
      </c>
      <c r="J438" s="8">
        <v>18000</v>
      </c>
      <c r="K438" s="42">
        <v>-1073282</v>
      </c>
    </row>
    <row r="439" spans="1:11" x14ac:dyDescent="0.25">
      <c r="A439" s="6" t="s">
        <v>101</v>
      </c>
      <c r="B439" s="7" t="s">
        <v>67</v>
      </c>
      <c r="C439" s="7">
        <v>800216303</v>
      </c>
      <c r="D439" s="7" t="s">
        <v>712</v>
      </c>
      <c r="E439" s="8">
        <v>0</v>
      </c>
      <c r="F439" s="8">
        <v>0</v>
      </c>
      <c r="G439" s="8">
        <v>0</v>
      </c>
      <c r="H439" s="8">
        <v>0</v>
      </c>
      <c r="I439" s="8">
        <v>0</v>
      </c>
      <c r="J439" s="8">
        <v>432000</v>
      </c>
      <c r="K439" s="42">
        <v>432000</v>
      </c>
    </row>
    <row r="440" spans="1:11" x14ac:dyDescent="0.25">
      <c r="A440" s="6" t="s">
        <v>101</v>
      </c>
      <c r="B440" s="7" t="s">
        <v>67</v>
      </c>
      <c r="C440" s="7">
        <v>800216538</v>
      </c>
      <c r="D440" s="7" t="s">
        <v>713</v>
      </c>
      <c r="E440" s="8">
        <v>0</v>
      </c>
      <c r="F440" s="8">
        <v>0</v>
      </c>
      <c r="G440" s="8">
        <v>0</v>
      </c>
      <c r="H440" s="8">
        <v>0</v>
      </c>
      <c r="I440" s="8">
        <v>0</v>
      </c>
      <c r="J440" s="8">
        <v>108000</v>
      </c>
      <c r="K440" s="42">
        <v>108000</v>
      </c>
    </row>
    <row r="441" spans="1:11" x14ac:dyDescent="0.25">
      <c r="A441" s="6" t="s">
        <v>101</v>
      </c>
      <c r="B441" s="7" t="s">
        <v>67</v>
      </c>
      <c r="C441" s="7">
        <v>800216883</v>
      </c>
      <c r="D441" s="7" t="s">
        <v>714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8">
        <v>0</v>
      </c>
      <c r="K441" s="42">
        <v>28051119</v>
      </c>
    </row>
    <row r="442" spans="1:11" x14ac:dyDescent="0.25">
      <c r="A442" s="6" t="s">
        <v>101</v>
      </c>
      <c r="B442" s="7" t="s">
        <v>67</v>
      </c>
      <c r="C442" s="7">
        <v>800219600</v>
      </c>
      <c r="D442" s="7" t="s">
        <v>715</v>
      </c>
      <c r="E442" s="8">
        <v>0</v>
      </c>
      <c r="F442" s="8">
        <v>0</v>
      </c>
      <c r="G442" s="8">
        <v>0</v>
      </c>
      <c r="H442" s="8">
        <v>0</v>
      </c>
      <c r="I442" s="8">
        <v>0</v>
      </c>
      <c r="J442" s="8">
        <v>1918200</v>
      </c>
      <c r="K442" s="42">
        <v>1918200</v>
      </c>
    </row>
    <row r="443" spans="1:11" x14ac:dyDescent="0.25">
      <c r="A443" s="6" t="s">
        <v>101</v>
      </c>
      <c r="B443" s="7" t="s">
        <v>67</v>
      </c>
      <c r="C443" s="7">
        <v>800248276</v>
      </c>
      <c r="D443" s="7" t="s">
        <v>716</v>
      </c>
      <c r="E443" s="8">
        <v>0</v>
      </c>
      <c r="F443" s="8">
        <v>0</v>
      </c>
      <c r="G443" s="8">
        <v>0</v>
      </c>
      <c r="H443" s="8">
        <v>0</v>
      </c>
      <c r="I443" s="8">
        <v>0</v>
      </c>
      <c r="J443" s="8">
        <v>360000</v>
      </c>
      <c r="K443" s="42">
        <v>360000</v>
      </c>
    </row>
    <row r="444" spans="1:11" x14ac:dyDescent="0.25">
      <c r="A444" s="6" t="s">
        <v>101</v>
      </c>
      <c r="B444" s="7" t="s">
        <v>67</v>
      </c>
      <c r="C444" s="7">
        <v>809005249</v>
      </c>
      <c r="D444" s="7" t="s">
        <v>717</v>
      </c>
      <c r="E444" s="8">
        <v>0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42">
        <v>87514</v>
      </c>
    </row>
    <row r="445" spans="1:11" x14ac:dyDescent="0.25">
      <c r="A445" s="6" t="s">
        <v>101</v>
      </c>
      <c r="B445" s="7" t="s">
        <v>67</v>
      </c>
      <c r="C445" s="7">
        <v>830010966</v>
      </c>
      <c r="D445" s="7" t="s">
        <v>718</v>
      </c>
      <c r="E445" s="8">
        <v>0</v>
      </c>
      <c r="F445" s="8">
        <v>0</v>
      </c>
      <c r="G445" s="8">
        <v>0</v>
      </c>
      <c r="H445" s="8">
        <v>0</v>
      </c>
      <c r="I445" s="8">
        <v>0</v>
      </c>
      <c r="J445" s="8">
        <v>216000</v>
      </c>
      <c r="K445" s="42">
        <v>216000</v>
      </c>
    </row>
    <row r="446" spans="1:11" x14ac:dyDescent="0.25">
      <c r="A446" s="6" t="s">
        <v>101</v>
      </c>
      <c r="B446" s="7" t="s">
        <v>67</v>
      </c>
      <c r="C446" s="7">
        <v>830040256</v>
      </c>
      <c r="D446" s="7" t="s">
        <v>719</v>
      </c>
      <c r="E446" s="8">
        <v>0</v>
      </c>
      <c r="F446" s="8">
        <v>0</v>
      </c>
      <c r="G446" s="8">
        <v>0</v>
      </c>
      <c r="H446" s="8">
        <v>2152350</v>
      </c>
      <c r="I446" s="8">
        <v>2152350</v>
      </c>
      <c r="J446" s="8">
        <v>2152350</v>
      </c>
      <c r="K446" s="42">
        <v>2844880</v>
      </c>
    </row>
    <row r="447" spans="1:11" x14ac:dyDescent="0.25">
      <c r="A447" s="6" t="s">
        <v>101</v>
      </c>
      <c r="B447" s="7" t="s">
        <v>67</v>
      </c>
      <c r="C447" s="7">
        <v>830049297</v>
      </c>
      <c r="D447" s="7" t="s">
        <v>720</v>
      </c>
      <c r="E447" s="8">
        <v>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42">
        <v>633273</v>
      </c>
    </row>
    <row r="448" spans="1:11" x14ac:dyDescent="0.25">
      <c r="A448" s="6" t="s">
        <v>101</v>
      </c>
      <c r="B448" s="7" t="s">
        <v>67</v>
      </c>
      <c r="C448" s="7">
        <v>830077644</v>
      </c>
      <c r="D448" s="7" t="s">
        <v>721</v>
      </c>
      <c r="E448" s="8">
        <v>0</v>
      </c>
      <c r="F448" s="8">
        <v>0</v>
      </c>
      <c r="G448" s="8">
        <v>0</v>
      </c>
      <c r="H448" s="8">
        <v>0</v>
      </c>
      <c r="I448" s="8">
        <v>0</v>
      </c>
      <c r="J448" s="8">
        <v>5221500</v>
      </c>
      <c r="K448" s="42">
        <v>5221500</v>
      </c>
    </row>
    <row r="449" spans="1:11" x14ac:dyDescent="0.25">
      <c r="A449" s="6" t="s">
        <v>101</v>
      </c>
      <c r="B449" s="7" t="s">
        <v>67</v>
      </c>
      <c r="C449" s="7">
        <v>830077650</v>
      </c>
      <c r="D449" s="7" t="s">
        <v>722</v>
      </c>
      <c r="E449" s="8">
        <v>0</v>
      </c>
      <c r="F449" s="8">
        <v>0</v>
      </c>
      <c r="G449" s="8">
        <v>0</v>
      </c>
      <c r="H449" s="8">
        <v>0</v>
      </c>
      <c r="I449" s="8">
        <v>0</v>
      </c>
      <c r="J449" s="8">
        <v>201402947</v>
      </c>
      <c r="K449" s="42">
        <v>201402947</v>
      </c>
    </row>
    <row r="450" spans="1:11" x14ac:dyDescent="0.25">
      <c r="A450" s="6" t="s">
        <v>101</v>
      </c>
      <c r="B450" s="7" t="s">
        <v>67</v>
      </c>
      <c r="C450" s="7">
        <v>860015536</v>
      </c>
      <c r="D450" s="7" t="s">
        <v>683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42">
        <v>1233700</v>
      </c>
    </row>
    <row r="451" spans="1:11" x14ac:dyDescent="0.25">
      <c r="A451" s="6" t="s">
        <v>101</v>
      </c>
      <c r="B451" s="7" t="s">
        <v>67</v>
      </c>
      <c r="C451" s="7">
        <v>860020188</v>
      </c>
      <c r="D451" s="7" t="s">
        <v>723</v>
      </c>
      <c r="E451" s="8">
        <v>0</v>
      </c>
      <c r="F451" s="8">
        <v>0</v>
      </c>
      <c r="G451" s="8">
        <v>0</v>
      </c>
      <c r="H451" s="8">
        <v>0</v>
      </c>
      <c r="I451" s="8">
        <v>0</v>
      </c>
      <c r="J451" s="8">
        <v>11244091</v>
      </c>
      <c r="K451" s="42">
        <v>11244091</v>
      </c>
    </row>
    <row r="452" spans="1:11" x14ac:dyDescent="0.25">
      <c r="A452" s="6" t="s">
        <v>101</v>
      </c>
      <c r="B452" s="7" t="s">
        <v>67</v>
      </c>
      <c r="C452" s="7">
        <v>890706823</v>
      </c>
      <c r="D452" s="7" t="s">
        <v>724</v>
      </c>
      <c r="E452" s="8">
        <v>0</v>
      </c>
      <c r="F452" s="8">
        <v>0</v>
      </c>
      <c r="G452" s="8">
        <v>0</v>
      </c>
      <c r="H452" s="8">
        <v>0</v>
      </c>
      <c r="I452" s="8">
        <v>0</v>
      </c>
      <c r="J452" s="8">
        <v>0</v>
      </c>
      <c r="K452" s="42">
        <v>428100</v>
      </c>
    </row>
    <row r="453" spans="1:11" x14ac:dyDescent="0.25">
      <c r="A453" s="6" t="s">
        <v>101</v>
      </c>
      <c r="B453" s="7" t="s">
        <v>67</v>
      </c>
      <c r="C453" s="7">
        <v>890801201</v>
      </c>
      <c r="D453" s="7" t="s">
        <v>725</v>
      </c>
      <c r="E453" s="8">
        <v>0</v>
      </c>
      <c r="F453" s="8">
        <v>0</v>
      </c>
      <c r="G453" s="8">
        <v>0</v>
      </c>
      <c r="H453" s="8">
        <v>0</v>
      </c>
      <c r="I453" s="8">
        <v>0</v>
      </c>
      <c r="J453" s="8">
        <v>0</v>
      </c>
      <c r="K453" s="42">
        <v>5129553</v>
      </c>
    </row>
    <row r="454" spans="1:11" x14ac:dyDescent="0.25">
      <c r="A454" s="6" t="s">
        <v>101</v>
      </c>
      <c r="B454" s="7" t="s">
        <v>67</v>
      </c>
      <c r="C454" s="7">
        <v>890980997</v>
      </c>
      <c r="D454" s="7" t="s">
        <v>726</v>
      </c>
      <c r="E454" s="8">
        <v>0</v>
      </c>
      <c r="F454" s="8">
        <v>0</v>
      </c>
      <c r="G454" s="8">
        <v>0</v>
      </c>
      <c r="H454" s="8">
        <v>0</v>
      </c>
      <c r="I454" s="8">
        <v>0</v>
      </c>
      <c r="J454" s="8">
        <v>0</v>
      </c>
      <c r="K454" s="42">
        <v>38181</v>
      </c>
    </row>
    <row r="455" spans="1:11" x14ac:dyDescent="0.25">
      <c r="A455" s="6" t="s">
        <v>101</v>
      </c>
      <c r="B455" s="7" t="s">
        <v>67</v>
      </c>
      <c r="C455" s="7">
        <v>900484852</v>
      </c>
      <c r="D455" s="7" t="s">
        <v>727</v>
      </c>
      <c r="E455" s="8">
        <v>0</v>
      </c>
      <c r="F455" s="8">
        <v>0</v>
      </c>
      <c r="G455" s="8">
        <v>0</v>
      </c>
      <c r="H455" s="8">
        <v>69060039</v>
      </c>
      <c r="I455" s="8">
        <v>164558739</v>
      </c>
      <c r="J455" s="8">
        <v>0</v>
      </c>
      <c r="K455" s="42">
        <v>0</v>
      </c>
    </row>
    <row r="456" spans="1:11" x14ac:dyDescent="0.25">
      <c r="A456" s="6" t="s">
        <v>101</v>
      </c>
      <c r="B456" s="7" t="s">
        <v>67</v>
      </c>
      <c r="C456" s="7">
        <v>900959048</v>
      </c>
      <c r="D456" s="7" t="s">
        <v>728</v>
      </c>
      <c r="E456" s="8">
        <v>16140400</v>
      </c>
      <c r="F456" s="8">
        <v>16140400</v>
      </c>
      <c r="G456" s="8">
        <v>16140400</v>
      </c>
      <c r="H456" s="8">
        <v>16140400</v>
      </c>
      <c r="I456" s="8">
        <v>16140400</v>
      </c>
      <c r="J456" s="8">
        <v>16140400</v>
      </c>
      <c r="K456" s="42">
        <v>16140400</v>
      </c>
    </row>
    <row r="457" spans="1:11" x14ac:dyDescent="0.25">
      <c r="A457" s="6" t="s">
        <v>101</v>
      </c>
      <c r="B457" s="7" t="s">
        <v>67</v>
      </c>
      <c r="C457" s="7">
        <v>900959051</v>
      </c>
      <c r="D457" s="7" t="s">
        <v>729</v>
      </c>
      <c r="E457" s="8">
        <v>0</v>
      </c>
      <c r="F457" s="8">
        <v>0</v>
      </c>
      <c r="G457" s="8">
        <v>0</v>
      </c>
      <c r="H457" s="8">
        <v>-3693800</v>
      </c>
      <c r="I457" s="8">
        <v>-3693800</v>
      </c>
      <c r="J457" s="8">
        <v>24700</v>
      </c>
      <c r="K457" s="42">
        <v>86092400</v>
      </c>
    </row>
    <row r="458" spans="1:11" x14ac:dyDescent="0.25">
      <c r="A458" s="6" t="s">
        <v>101</v>
      </c>
      <c r="B458" s="7" t="s">
        <v>67</v>
      </c>
      <c r="C458" s="7">
        <v>901541021</v>
      </c>
      <c r="D458" s="7" t="s">
        <v>706</v>
      </c>
      <c r="E458" s="8">
        <v>0</v>
      </c>
      <c r="F458" s="8">
        <v>417600</v>
      </c>
      <c r="G458" s="8">
        <v>0</v>
      </c>
      <c r="H458" s="8">
        <v>0</v>
      </c>
      <c r="I458" s="8">
        <v>0</v>
      </c>
      <c r="J458" s="8">
        <v>0</v>
      </c>
      <c r="K458" s="42">
        <v>0</v>
      </c>
    </row>
    <row r="459" spans="1:11" x14ac:dyDescent="0.25">
      <c r="A459" s="6" t="s">
        <v>103</v>
      </c>
      <c r="B459" s="7" t="s">
        <v>67</v>
      </c>
      <c r="C459" s="7">
        <v>800088702</v>
      </c>
      <c r="D459" s="7" t="s">
        <v>316</v>
      </c>
      <c r="E459" s="8">
        <v>65873358.600000001</v>
      </c>
      <c r="F459" s="8">
        <v>69134664</v>
      </c>
      <c r="G459" s="8">
        <v>16760908</v>
      </c>
      <c r="H459" s="8">
        <v>16808208</v>
      </c>
      <c r="I459" s="8">
        <v>16507271</v>
      </c>
      <c r="J459" s="8">
        <v>19998318</v>
      </c>
      <c r="K459" s="42">
        <v>16741708</v>
      </c>
    </row>
    <row r="460" spans="1:11" x14ac:dyDescent="0.25">
      <c r="A460" s="6" t="s">
        <v>103</v>
      </c>
      <c r="B460" s="7" t="s">
        <v>67</v>
      </c>
      <c r="C460" s="7">
        <v>830054904</v>
      </c>
      <c r="D460" s="7" t="s">
        <v>730</v>
      </c>
      <c r="E460" s="8">
        <v>796322</v>
      </c>
      <c r="F460" s="8">
        <v>0</v>
      </c>
      <c r="G460" s="8">
        <v>0</v>
      </c>
      <c r="H460" s="8">
        <v>0</v>
      </c>
      <c r="I460" s="8">
        <v>-6336861</v>
      </c>
      <c r="J460" s="8">
        <v>-6467661</v>
      </c>
      <c r="K460" s="42">
        <v>-4695478</v>
      </c>
    </row>
    <row r="461" spans="1:11" x14ac:dyDescent="0.25">
      <c r="A461" s="6" t="s">
        <v>103</v>
      </c>
      <c r="B461" s="7" t="s">
        <v>67</v>
      </c>
      <c r="C461" s="7">
        <v>830060438</v>
      </c>
      <c r="D461" s="7" t="s">
        <v>731</v>
      </c>
      <c r="E461" s="8">
        <v>0</v>
      </c>
      <c r="F461" s="8">
        <v>0</v>
      </c>
      <c r="G461" s="8">
        <v>0</v>
      </c>
      <c r="H461" s="8">
        <v>0</v>
      </c>
      <c r="I461" s="8">
        <v>0</v>
      </c>
      <c r="J461" s="8">
        <v>0</v>
      </c>
      <c r="K461" s="42">
        <v>2129643</v>
      </c>
    </row>
    <row r="462" spans="1:11" x14ac:dyDescent="0.25">
      <c r="A462" s="6" t="s">
        <v>103</v>
      </c>
      <c r="B462" s="7" t="s">
        <v>67</v>
      </c>
      <c r="C462" s="7">
        <v>860002503</v>
      </c>
      <c r="D462" s="7" t="s">
        <v>732</v>
      </c>
      <c r="E462" s="8">
        <v>27436461</v>
      </c>
      <c r="F462" s="8">
        <v>33916201</v>
      </c>
      <c r="G462" s="8">
        <v>34862758.359999999</v>
      </c>
      <c r="H462" s="8">
        <v>28943514.920000002</v>
      </c>
      <c r="I462" s="8">
        <v>-188076199</v>
      </c>
      <c r="J462" s="8">
        <v>-62217989</v>
      </c>
      <c r="K462" s="42">
        <v>-27197453</v>
      </c>
    </row>
    <row r="463" spans="1:11" x14ac:dyDescent="0.25">
      <c r="A463" s="6" t="s">
        <v>103</v>
      </c>
      <c r="B463" s="7" t="s">
        <v>67</v>
      </c>
      <c r="C463" s="7">
        <v>860002527</v>
      </c>
      <c r="D463" s="7" t="s">
        <v>106</v>
      </c>
      <c r="E463" s="8">
        <v>826910</v>
      </c>
      <c r="F463" s="8">
        <v>0</v>
      </c>
      <c r="G463" s="8">
        <v>0</v>
      </c>
      <c r="H463" s="8">
        <v>0</v>
      </c>
      <c r="I463" s="8">
        <v>0</v>
      </c>
      <c r="J463" s="8">
        <v>0</v>
      </c>
      <c r="K463" s="42">
        <v>0</v>
      </c>
    </row>
    <row r="464" spans="1:11" x14ac:dyDescent="0.25">
      <c r="A464" s="6" t="s">
        <v>103</v>
      </c>
      <c r="B464" s="7" t="s">
        <v>67</v>
      </c>
      <c r="C464" s="7">
        <v>860002534</v>
      </c>
      <c r="D464" s="7" t="s">
        <v>733</v>
      </c>
      <c r="E464" s="8">
        <v>0</v>
      </c>
      <c r="F464" s="8">
        <v>23307431</v>
      </c>
      <c r="G464" s="8">
        <v>23307431</v>
      </c>
      <c r="H464" s="8">
        <v>23307431</v>
      </c>
      <c r="I464" s="8">
        <v>23307431</v>
      </c>
      <c r="J464" s="8">
        <v>23307431</v>
      </c>
      <c r="K464" s="42">
        <v>23870319</v>
      </c>
    </row>
    <row r="465" spans="1:11" x14ac:dyDescent="0.25">
      <c r="A465" s="6" t="s">
        <v>103</v>
      </c>
      <c r="B465" s="7" t="s">
        <v>67</v>
      </c>
      <c r="C465" s="7">
        <v>860004875</v>
      </c>
      <c r="D465" s="7" t="s">
        <v>734</v>
      </c>
      <c r="E465" s="8">
        <v>0</v>
      </c>
      <c r="F465" s="8">
        <v>0</v>
      </c>
      <c r="G465" s="8">
        <v>0</v>
      </c>
      <c r="H465" s="8">
        <v>0</v>
      </c>
      <c r="I465" s="8">
        <v>0</v>
      </c>
      <c r="J465" s="8">
        <v>8691095</v>
      </c>
      <c r="K465" s="42">
        <v>8691095</v>
      </c>
    </row>
    <row r="466" spans="1:11" x14ac:dyDescent="0.25">
      <c r="A466" s="6" t="s">
        <v>103</v>
      </c>
      <c r="B466" s="7" t="s">
        <v>67</v>
      </c>
      <c r="C466" s="7">
        <v>860008645</v>
      </c>
      <c r="D466" s="7" t="s">
        <v>735</v>
      </c>
      <c r="E466" s="8">
        <v>6108936</v>
      </c>
      <c r="F466" s="8">
        <v>5667320</v>
      </c>
      <c r="G466" s="8">
        <v>5733020</v>
      </c>
      <c r="H466" s="8">
        <v>5601620</v>
      </c>
      <c r="I466" s="8">
        <v>7444739</v>
      </c>
      <c r="J466" s="8">
        <v>-5636292</v>
      </c>
      <c r="K466" s="42">
        <v>-27677253</v>
      </c>
    </row>
    <row r="467" spans="1:11" x14ac:dyDescent="0.25">
      <c r="A467" s="6" t="s">
        <v>103</v>
      </c>
      <c r="B467" s="7" t="s">
        <v>67</v>
      </c>
      <c r="C467" s="7">
        <v>860009174</v>
      </c>
      <c r="D467" s="7" t="s">
        <v>736</v>
      </c>
      <c r="E467" s="8">
        <v>15431932</v>
      </c>
      <c r="F467" s="8">
        <v>70257085</v>
      </c>
      <c r="G467" s="8">
        <v>97239997</v>
      </c>
      <c r="H467" s="8">
        <v>86337249</v>
      </c>
      <c r="I467" s="8">
        <v>87573054</v>
      </c>
      <c r="J467" s="8">
        <v>101970641.95</v>
      </c>
      <c r="K467" s="42">
        <v>94353420.950000003</v>
      </c>
    </row>
    <row r="468" spans="1:11" x14ac:dyDescent="0.25">
      <c r="A468" s="6" t="s">
        <v>103</v>
      </c>
      <c r="B468" s="7" t="s">
        <v>67</v>
      </c>
      <c r="C468" s="7">
        <v>860011153</v>
      </c>
      <c r="D468" s="7" t="s">
        <v>737</v>
      </c>
      <c r="E468" s="8">
        <v>15742452</v>
      </c>
      <c r="F468" s="8">
        <v>13086845</v>
      </c>
      <c r="G468" s="8">
        <v>13852229.59</v>
      </c>
      <c r="H468" s="8">
        <v>13516291.889999999</v>
      </c>
      <c r="I468" s="8">
        <v>2447624.6299999952</v>
      </c>
      <c r="J468" s="8">
        <v>-15796191</v>
      </c>
      <c r="K468" s="42">
        <v>18891348</v>
      </c>
    </row>
    <row r="469" spans="1:11" x14ac:dyDescent="0.25">
      <c r="A469" s="6" t="s">
        <v>103</v>
      </c>
      <c r="B469" s="7" t="s">
        <v>67</v>
      </c>
      <c r="C469" s="7">
        <v>860027404</v>
      </c>
      <c r="D469" s="7" t="s">
        <v>738</v>
      </c>
      <c r="E469" s="8">
        <v>0</v>
      </c>
      <c r="F469" s="8">
        <v>0</v>
      </c>
      <c r="G469" s="8">
        <v>0</v>
      </c>
      <c r="H469" s="8">
        <v>0</v>
      </c>
      <c r="I469" s="8">
        <v>0</v>
      </c>
      <c r="J469" s="8">
        <v>670597</v>
      </c>
      <c r="K469" s="42">
        <v>670597</v>
      </c>
    </row>
    <row r="470" spans="1:11" x14ac:dyDescent="0.25">
      <c r="A470" s="6" t="s">
        <v>103</v>
      </c>
      <c r="B470" s="7" t="s">
        <v>67</v>
      </c>
      <c r="C470" s="7">
        <v>860402590</v>
      </c>
      <c r="D470" s="7" t="s">
        <v>739</v>
      </c>
      <c r="E470" s="8">
        <v>0</v>
      </c>
      <c r="F470" s="8">
        <v>0</v>
      </c>
      <c r="G470" s="8">
        <v>150100</v>
      </c>
      <c r="H470" s="8">
        <v>0</v>
      </c>
      <c r="I470" s="8">
        <v>195500</v>
      </c>
      <c r="J470" s="8">
        <v>195500</v>
      </c>
      <c r="K470" s="42">
        <v>195500</v>
      </c>
    </row>
    <row r="471" spans="1:11" x14ac:dyDescent="0.25">
      <c r="A471" s="6" t="s">
        <v>103</v>
      </c>
      <c r="B471" s="7" t="s">
        <v>67</v>
      </c>
      <c r="C471" s="7">
        <v>860503617</v>
      </c>
      <c r="D471" s="7" t="s">
        <v>740</v>
      </c>
      <c r="E471" s="8">
        <v>0</v>
      </c>
      <c r="F471" s="8">
        <v>0</v>
      </c>
      <c r="G471" s="8">
        <v>76108</v>
      </c>
      <c r="H471" s="8">
        <v>0</v>
      </c>
      <c r="I471" s="8">
        <v>0</v>
      </c>
      <c r="J471" s="8">
        <v>0</v>
      </c>
      <c r="K471" s="42">
        <v>-11028084</v>
      </c>
    </row>
    <row r="472" spans="1:11" x14ac:dyDescent="0.25">
      <c r="A472" s="6" t="s">
        <v>103</v>
      </c>
      <c r="B472" s="7" t="s">
        <v>67</v>
      </c>
      <c r="C472" s="7">
        <v>860524654</v>
      </c>
      <c r="D472" s="7" t="s">
        <v>741</v>
      </c>
      <c r="E472" s="8">
        <v>951457</v>
      </c>
      <c r="F472" s="8">
        <v>1076300</v>
      </c>
      <c r="G472" s="8">
        <v>0</v>
      </c>
      <c r="H472" s="8">
        <v>384988</v>
      </c>
      <c r="I472" s="8">
        <v>679490</v>
      </c>
      <c r="J472" s="8">
        <v>679490</v>
      </c>
      <c r="K472" s="42">
        <v>0</v>
      </c>
    </row>
    <row r="473" spans="1:11" x14ac:dyDescent="0.25">
      <c r="A473" s="6" t="s">
        <v>103</v>
      </c>
      <c r="B473" s="7" t="s">
        <v>67</v>
      </c>
      <c r="C473" s="7">
        <v>890903790</v>
      </c>
      <c r="D473" s="7" t="s">
        <v>742</v>
      </c>
      <c r="E473" s="8">
        <v>0</v>
      </c>
      <c r="F473" s="8">
        <v>157417</v>
      </c>
      <c r="G473" s="8">
        <v>3423363</v>
      </c>
      <c r="H473" s="8">
        <v>3678004</v>
      </c>
      <c r="I473" s="8">
        <v>-213924505</v>
      </c>
      <c r="J473" s="8">
        <v>10416943</v>
      </c>
      <c r="K473" s="42">
        <v>-33920686</v>
      </c>
    </row>
    <row r="474" spans="1:11" x14ac:dyDescent="0.25">
      <c r="A474" s="6" t="s">
        <v>114</v>
      </c>
      <c r="B474" s="7" t="s">
        <v>67</v>
      </c>
      <c r="C474" s="7">
        <v>800140606</v>
      </c>
      <c r="D474" s="7" t="s">
        <v>743</v>
      </c>
      <c r="E474" s="8">
        <v>76785</v>
      </c>
      <c r="F474" s="8">
        <v>1373792</v>
      </c>
      <c r="G474" s="8">
        <v>908675</v>
      </c>
      <c r="H474" s="8">
        <v>1297007</v>
      </c>
      <c r="I474" s="8">
        <v>1297007</v>
      </c>
      <c r="J474" s="8">
        <v>1838210</v>
      </c>
      <c r="K474" s="42">
        <v>1838210</v>
      </c>
    </row>
    <row r="475" spans="1:11" x14ac:dyDescent="0.25">
      <c r="A475" s="6" t="s">
        <v>114</v>
      </c>
      <c r="B475" s="7" t="s">
        <v>67</v>
      </c>
      <c r="C475" s="7">
        <v>800140974</v>
      </c>
      <c r="D475" s="7" t="s">
        <v>744</v>
      </c>
      <c r="E475" s="8">
        <v>0</v>
      </c>
      <c r="F475" s="8">
        <v>0</v>
      </c>
      <c r="G475" s="8">
        <v>0</v>
      </c>
      <c r="H475" s="8">
        <v>0</v>
      </c>
      <c r="I475" s="8">
        <v>0</v>
      </c>
      <c r="J475" s="8">
        <v>32691870</v>
      </c>
      <c r="K475" s="42">
        <v>0</v>
      </c>
    </row>
    <row r="476" spans="1:11" x14ac:dyDescent="0.25">
      <c r="A476" s="6" t="s">
        <v>114</v>
      </c>
      <c r="B476" s="7" t="s">
        <v>67</v>
      </c>
      <c r="C476" s="7">
        <v>800188271</v>
      </c>
      <c r="D476" s="7" t="s">
        <v>116</v>
      </c>
      <c r="E476" s="8">
        <v>12296800</v>
      </c>
      <c r="F476" s="8">
        <v>12296800</v>
      </c>
      <c r="G476" s="8">
        <v>1441800</v>
      </c>
      <c r="H476" s="8">
        <v>1053540</v>
      </c>
      <c r="I476" s="8">
        <v>0</v>
      </c>
      <c r="J476" s="8">
        <v>0</v>
      </c>
      <c r="K476" s="42">
        <v>0</v>
      </c>
    </row>
    <row r="477" spans="1:11" x14ac:dyDescent="0.25">
      <c r="A477" s="6" t="s">
        <v>114</v>
      </c>
      <c r="B477" s="7" t="s">
        <v>67</v>
      </c>
      <c r="C477" s="7">
        <v>800215546</v>
      </c>
      <c r="D477" s="7" t="s">
        <v>745</v>
      </c>
      <c r="E477" s="8">
        <v>0</v>
      </c>
      <c r="F477" s="8">
        <v>71557135</v>
      </c>
      <c r="G477" s="8">
        <v>71355292</v>
      </c>
      <c r="H477" s="8">
        <v>71355292</v>
      </c>
      <c r="I477" s="8">
        <v>71355292</v>
      </c>
      <c r="J477" s="8">
        <v>71355292</v>
      </c>
      <c r="K477" s="42">
        <v>71355292</v>
      </c>
    </row>
    <row r="478" spans="1:11" x14ac:dyDescent="0.25">
      <c r="A478" s="6" t="s">
        <v>114</v>
      </c>
      <c r="B478" s="7" t="s">
        <v>67</v>
      </c>
      <c r="C478" s="7">
        <v>802012036</v>
      </c>
      <c r="D478" s="7" t="s">
        <v>746</v>
      </c>
      <c r="E478" s="8">
        <v>0</v>
      </c>
      <c r="F478" s="8">
        <v>0</v>
      </c>
      <c r="G478" s="8">
        <v>2585260</v>
      </c>
      <c r="H478" s="8">
        <v>2585260</v>
      </c>
      <c r="I478" s="8">
        <v>2585260</v>
      </c>
      <c r="J478" s="8">
        <v>2585260</v>
      </c>
      <c r="K478" s="42">
        <v>0</v>
      </c>
    </row>
    <row r="479" spans="1:11" x14ac:dyDescent="0.25">
      <c r="A479" s="6" t="s">
        <v>114</v>
      </c>
      <c r="B479" s="7" t="s">
        <v>67</v>
      </c>
      <c r="C479" s="7">
        <v>830007606</v>
      </c>
      <c r="D479" s="7" t="s">
        <v>747</v>
      </c>
      <c r="E479" s="8">
        <v>0</v>
      </c>
      <c r="F479" s="8">
        <v>0</v>
      </c>
      <c r="G479" s="8">
        <v>0</v>
      </c>
      <c r="H479" s="8">
        <v>68342</v>
      </c>
      <c r="I479" s="8">
        <v>0</v>
      </c>
      <c r="J479" s="8">
        <v>7785</v>
      </c>
      <c r="K479" s="42">
        <v>0</v>
      </c>
    </row>
    <row r="480" spans="1:11" x14ac:dyDescent="0.25">
      <c r="A480" s="6" t="s">
        <v>114</v>
      </c>
      <c r="B480" s="7" t="s">
        <v>67</v>
      </c>
      <c r="C480" s="7">
        <v>830037248</v>
      </c>
      <c r="D480" s="7" t="s">
        <v>748</v>
      </c>
      <c r="E480" s="8">
        <v>0</v>
      </c>
      <c r="F480" s="8">
        <v>5372881</v>
      </c>
      <c r="G480" s="8">
        <v>5372881</v>
      </c>
      <c r="H480" s="8">
        <v>5372881</v>
      </c>
      <c r="I480" s="8">
        <v>5372881</v>
      </c>
      <c r="J480" s="8">
        <v>5372881</v>
      </c>
      <c r="K480" s="42">
        <v>5372881</v>
      </c>
    </row>
    <row r="481" spans="1:11" x14ac:dyDescent="0.25">
      <c r="A481" s="6" t="s">
        <v>114</v>
      </c>
      <c r="B481" s="7" t="s">
        <v>67</v>
      </c>
      <c r="C481" s="7">
        <v>830039670</v>
      </c>
      <c r="D481" s="7" t="s">
        <v>749</v>
      </c>
      <c r="E481" s="8">
        <v>127905837</v>
      </c>
      <c r="F481" s="8">
        <v>200424005</v>
      </c>
      <c r="G481" s="8">
        <v>211976850.94999999</v>
      </c>
      <c r="H481" s="8">
        <v>272244362.80999994</v>
      </c>
      <c r="I481" s="8">
        <v>231097617.95000002</v>
      </c>
      <c r="J481" s="8">
        <v>315672837.39999998</v>
      </c>
      <c r="K481" s="42">
        <v>411894377.39999998</v>
      </c>
    </row>
    <row r="482" spans="1:11" x14ac:dyDescent="0.25">
      <c r="A482" s="6" t="s">
        <v>114</v>
      </c>
      <c r="B482" s="7" t="s">
        <v>67</v>
      </c>
      <c r="C482" s="7">
        <v>830053105</v>
      </c>
      <c r="D482" s="7" t="s">
        <v>750</v>
      </c>
      <c r="E482" s="8">
        <v>2111127596.5999999</v>
      </c>
      <c r="F482" s="8">
        <v>1058663209</v>
      </c>
      <c r="G482" s="8">
        <v>1055217514.4400002</v>
      </c>
      <c r="H482" s="8">
        <v>1169834307.1300001</v>
      </c>
      <c r="I482" s="8">
        <v>1241688149.1300001</v>
      </c>
      <c r="J482" s="8">
        <v>1814927688.75</v>
      </c>
      <c r="K482" s="42">
        <v>1479664947.79</v>
      </c>
    </row>
    <row r="483" spans="1:11" x14ac:dyDescent="0.25">
      <c r="A483" s="6" t="s">
        <v>114</v>
      </c>
      <c r="B483" s="7" t="s">
        <v>67</v>
      </c>
      <c r="C483" s="7">
        <v>860007386</v>
      </c>
      <c r="D483" s="7" t="s">
        <v>751</v>
      </c>
      <c r="E483" s="8">
        <v>0</v>
      </c>
      <c r="F483" s="8">
        <v>0</v>
      </c>
      <c r="G483" s="8">
        <v>0</v>
      </c>
      <c r="H483" s="8">
        <v>0</v>
      </c>
      <c r="I483" s="8">
        <v>0</v>
      </c>
      <c r="J483" s="8">
        <v>54267876</v>
      </c>
      <c r="K483" s="42">
        <v>48670622</v>
      </c>
    </row>
    <row r="484" spans="1:11" x14ac:dyDescent="0.25">
      <c r="A484" s="6" t="s">
        <v>114</v>
      </c>
      <c r="B484" s="7" t="s">
        <v>67</v>
      </c>
      <c r="C484" s="7">
        <v>860013720</v>
      </c>
      <c r="D484" s="7" t="s">
        <v>752</v>
      </c>
      <c r="E484" s="8">
        <v>0</v>
      </c>
      <c r="F484" s="8">
        <v>0</v>
      </c>
      <c r="G484" s="8">
        <v>36181.53</v>
      </c>
      <c r="H484" s="8">
        <v>36181.53</v>
      </c>
      <c r="I484" s="8">
        <v>36181.53</v>
      </c>
      <c r="J484" s="8">
        <v>36181.529999999795</v>
      </c>
      <c r="K484" s="42">
        <v>2174700</v>
      </c>
    </row>
    <row r="485" spans="1:11" x14ac:dyDescent="0.25">
      <c r="A485" s="6" t="s">
        <v>114</v>
      </c>
      <c r="B485" s="7" t="s">
        <v>67</v>
      </c>
      <c r="C485" s="7">
        <v>860070301</v>
      </c>
      <c r="D485" s="7" t="s">
        <v>753</v>
      </c>
      <c r="E485" s="8">
        <v>0</v>
      </c>
      <c r="F485" s="8">
        <v>19558285</v>
      </c>
      <c r="G485" s="8">
        <v>123300</v>
      </c>
      <c r="H485" s="8">
        <v>0</v>
      </c>
      <c r="I485" s="8">
        <v>0</v>
      </c>
      <c r="J485" s="8">
        <v>0</v>
      </c>
      <c r="K485" s="42">
        <v>0</v>
      </c>
    </row>
    <row r="486" spans="1:11" x14ac:dyDescent="0.25">
      <c r="A486" s="6" t="s">
        <v>114</v>
      </c>
      <c r="B486" s="7" t="s">
        <v>67</v>
      </c>
      <c r="C486" s="7">
        <v>860525148</v>
      </c>
      <c r="D486" s="7" t="s">
        <v>754</v>
      </c>
      <c r="E486" s="8">
        <v>226150640</v>
      </c>
      <c r="F486" s="8">
        <v>177002169</v>
      </c>
      <c r="G486" s="8">
        <v>144620415</v>
      </c>
      <c r="H486" s="8">
        <v>72853735</v>
      </c>
      <c r="I486" s="8">
        <v>83450915</v>
      </c>
      <c r="J486" s="8">
        <v>76055393</v>
      </c>
      <c r="K486" s="42">
        <v>43806603</v>
      </c>
    </row>
    <row r="487" spans="1:11" x14ac:dyDescent="0.25">
      <c r="A487" s="6" t="s">
        <v>114</v>
      </c>
      <c r="B487" s="7" t="s">
        <v>67</v>
      </c>
      <c r="C487" s="7">
        <v>891500319</v>
      </c>
      <c r="D487" s="7" t="s">
        <v>755</v>
      </c>
      <c r="E487" s="8">
        <v>11463829</v>
      </c>
      <c r="F487" s="8">
        <v>0</v>
      </c>
      <c r="G487" s="8">
        <v>1493700</v>
      </c>
      <c r="H487" s="8">
        <v>0</v>
      </c>
      <c r="I487" s="8">
        <v>0</v>
      </c>
      <c r="J487" s="8">
        <v>0</v>
      </c>
      <c r="K487" s="42">
        <v>0</v>
      </c>
    </row>
    <row r="488" spans="1:11" x14ac:dyDescent="0.25">
      <c r="A488" s="6" t="s">
        <v>114</v>
      </c>
      <c r="B488" s="7" t="s">
        <v>67</v>
      </c>
      <c r="C488" s="7">
        <v>891800330</v>
      </c>
      <c r="D488" s="7" t="s">
        <v>756</v>
      </c>
      <c r="E488" s="8">
        <v>0</v>
      </c>
      <c r="F488" s="8">
        <v>2358357</v>
      </c>
      <c r="G488" s="8">
        <v>2358357</v>
      </c>
      <c r="H488" s="8">
        <v>2358357</v>
      </c>
      <c r="I488" s="8">
        <v>2484857</v>
      </c>
      <c r="J488" s="8">
        <v>2358357</v>
      </c>
      <c r="K488" s="42">
        <v>2358357</v>
      </c>
    </row>
    <row r="489" spans="1:11" x14ac:dyDescent="0.25">
      <c r="A489" s="6" t="s">
        <v>114</v>
      </c>
      <c r="B489" s="7" t="s">
        <v>67</v>
      </c>
      <c r="C489" s="7">
        <v>899999034</v>
      </c>
      <c r="D489" s="7" t="s">
        <v>757</v>
      </c>
      <c r="E489" s="8">
        <v>0</v>
      </c>
      <c r="F489" s="8">
        <v>0</v>
      </c>
      <c r="G489" s="8">
        <v>789717.09999999963</v>
      </c>
      <c r="H489" s="8">
        <v>713697.10000000009</v>
      </c>
      <c r="I489" s="8">
        <v>713697.10000000009</v>
      </c>
      <c r="J489" s="8">
        <v>713697.10000000009</v>
      </c>
      <c r="K489" s="42">
        <v>3418771.1</v>
      </c>
    </row>
    <row r="490" spans="1:11" x14ac:dyDescent="0.25">
      <c r="A490" s="6" t="s">
        <v>114</v>
      </c>
      <c r="B490" s="7" t="s">
        <v>67</v>
      </c>
      <c r="C490" s="7">
        <v>899999054</v>
      </c>
      <c r="D490" s="7" t="s">
        <v>694</v>
      </c>
      <c r="E490" s="8">
        <v>0</v>
      </c>
      <c r="F490" s="8">
        <v>0</v>
      </c>
      <c r="G490" s="8">
        <v>24688820</v>
      </c>
      <c r="H490" s="8">
        <v>24688820</v>
      </c>
      <c r="I490" s="8">
        <v>24688820</v>
      </c>
      <c r="J490" s="8">
        <v>24688820</v>
      </c>
      <c r="K490" s="42">
        <v>0</v>
      </c>
    </row>
    <row r="491" spans="1:11" x14ac:dyDescent="0.25">
      <c r="A491" s="6" t="s">
        <v>114</v>
      </c>
      <c r="B491" s="7" t="s">
        <v>67</v>
      </c>
      <c r="C491" s="7">
        <v>899999063</v>
      </c>
      <c r="D491" s="7" t="s">
        <v>758</v>
      </c>
      <c r="E491" s="8">
        <v>6009254</v>
      </c>
      <c r="F491" s="8">
        <v>4793323</v>
      </c>
      <c r="G491" s="8">
        <v>34463514</v>
      </c>
      <c r="H491" s="8">
        <v>43529264</v>
      </c>
      <c r="I491" s="8">
        <v>23795814</v>
      </c>
      <c r="J491" s="8">
        <v>30098953</v>
      </c>
      <c r="K491" s="42">
        <v>24615313</v>
      </c>
    </row>
    <row r="492" spans="1:11" x14ac:dyDescent="0.25">
      <c r="A492" s="6" t="s">
        <v>114</v>
      </c>
      <c r="B492" s="7" t="s">
        <v>67</v>
      </c>
      <c r="C492" s="7">
        <v>899999068</v>
      </c>
      <c r="D492" s="7" t="s">
        <v>759</v>
      </c>
      <c r="E492" s="8">
        <v>4487789</v>
      </c>
      <c r="F492" s="8">
        <v>9140493</v>
      </c>
      <c r="G492" s="8">
        <v>4410939.25</v>
      </c>
      <c r="H492" s="8">
        <v>2750840.25</v>
      </c>
      <c r="I492" s="8">
        <v>1097400</v>
      </c>
      <c r="J492" s="8">
        <v>6253300</v>
      </c>
      <c r="K492" s="42">
        <v>8253670</v>
      </c>
    </row>
    <row r="493" spans="1:11" x14ac:dyDescent="0.25">
      <c r="A493" s="6" t="s">
        <v>114</v>
      </c>
      <c r="B493" s="7" t="s">
        <v>67</v>
      </c>
      <c r="C493" s="7">
        <v>899999239</v>
      </c>
      <c r="D493" s="7" t="s">
        <v>760</v>
      </c>
      <c r="E493" s="8">
        <v>0</v>
      </c>
      <c r="F493" s="8">
        <v>0</v>
      </c>
      <c r="G493" s="8">
        <v>0</v>
      </c>
      <c r="H493" s="8">
        <v>2440020</v>
      </c>
      <c r="I493" s="8">
        <v>2440020</v>
      </c>
      <c r="J493" s="8">
        <v>2440020</v>
      </c>
      <c r="K493" s="42">
        <v>2440020</v>
      </c>
    </row>
    <row r="494" spans="1:11" x14ac:dyDescent="0.25">
      <c r="A494" s="6" t="s">
        <v>114</v>
      </c>
      <c r="B494" s="7" t="s">
        <v>67</v>
      </c>
      <c r="C494" s="7">
        <v>899999316</v>
      </c>
      <c r="D494" s="7" t="s">
        <v>761</v>
      </c>
      <c r="E494" s="8">
        <v>0</v>
      </c>
      <c r="F494" s="8">
        <v>0</v>
      </c>
      <c r="G494" s="8">
        <v>0</v>
      </c>
      <c r="H494" s="8">
        <v>33952360</v>
      </c>
      <c r="I494" s="8">
        <v>33952360</v>
      </c>
      <c r="J494" s="8">
        <v>33952360</v>
      </c>
      <c r="K494" s="42">
        <v>32682366</v>
      </c>
    </row>
    <row r="495" spans="1:11" x14ac:dyDescent="0.25">
      <c r="A495" s="6" t="s">
        <v>114</v>
      </c>
      <c r="B495" s="7" t="s">
        <v>67</v>
      </c>
      <c r="C495" s="7">
        <v>900126860</v>
      </c>
      <c r="D495" s="7" t="s">
        <v>123</v>
      </c>
      <c r="E495" s="8">
        <v>3003900</v>
      </c>
      <c r="F495" s="8">
        <v>94498800</v>
      </c>
      <c r="G495" s="8">
        <v>0</v>
      </c>
      <c r="H495" s="8">
        <v>7858600</v>
      </c>
      <c r="I495" s="8">
        <v>7858600</v>
      </c>
      <c r="J495" s="8">
        <v>106211500</v>
      </c>
      <c r="K495" s="42">
        <v>20415700</v>
      </c>
    </row>
    <row r="496" spans="1:11" x14ac:dyDescent="0.25">
      <c r="A496" s="6" t="s">
        <v>114</v>
      </c>
      <c r="B496" s="7" t="s">
        <v>67</v>
      </c>
      <c r="C496" s="7">
        <v>900336524</v>
      </c>
      <c r="D496" s="7" t="s">
        <v>762</v>
      </c>
      <c r="E496" s="8">
        <v>283885263</v>
      </c>
      <c r="F496" s="8">
        <v>798645746</v>
      </c>
      <c r="G496" s="8">
        <v>69345880.49000001</v>
      </c>
      <c r="H496" s="8">
        <v>60016886.489999995</v>
      </c>
      <c r="I496" s="8">
        <v>717462114.98999989</v>
      </c>
      <c r="J496" s="8">
        <v>949004860.45000005</v>
      </c>
      <c r="K496" s="42">
        <v>963578612.14999998</v>
      </c>
    </row>
    <row r="497" spans="1:11" x14ac:dyDescent="0.25">
      <c r="A497" s="6" t="s">
        <v>114</v>
      </c>
      <c r="B497" s="7" t="s">
        <v>67</v>
      </c>
      <c r="C497" s="7">
        <v>900486439</v>
      </c>
      <c r="D497" s="7" t="s">
        <v>763</v>
      </c>
      <c r="E497" s="8">
        <v>0</v>
      </c>
      <c r="F497" s="8">
        <v>0</v>
      </c>
      <c r="G497" s="8">
        <v>0</v>
      </c>
      <c r="H497" s="8">
        <v>0</v>
      </c>
      <c r="I497" s="8">
        <v>0</v>
      </c>
      <c r="J497" s="8">
        <v>64264500</v>
      </c>
      <c r="K497" s="42">
        <v>0</v>
      </c>
    </row>
    <row r="498" spans="1:11" x14ac:dyDescent="0.25">
      <c r="A498" s="6" t="s">
        <v>114</v>
      </c>
      <c r="B498" s="7" t="s">
        <v>67</v>
      </c>
      <c r="C498" s="7">
        <v>901034790</v>
      </c>
      <c r="D498" s="7" t="s">
        <v>764</v>
      </c>
      <c r="E498" s="8">
        <v>13766800</v>
      </c>
      <c r="F498" s="8">
        <v>6350500</v>
      </c>
      <c r="G498" s="8">
        <v>0</v>
      </c>
      <c r="H498" s="8">
        <v>0</v>
      </c>
      <c r="I498" s="8">
        <v>0</v>
      </c>
      <c r="J498" s="8">
        <v>146800</v>
      </c>
      <c r="K498" s="42">
        <v>146800</v>
      </c>
    </row>
    <row r="499" spans="1:11" x14ac:dyDescent="0.25">
      <c r="A499" s="6" t="s">
        <v>114</v>
      </c>
      <c r="B499" s="7" t="s">
        <v>67</v>
      </c>
      <c r="C499" s="7">
        <v>901127065</v>
      </c>
      <c r="D499" s="7" t="s">
        <v>702</v>
      </c>
      <c r="E499" s="8">
        <v>9278870</v>
      </c>
      <c r="F499" s="8">
        <v>1416588</v>
      </c>
      <c r="G499" s="8">
        <v>158593573.49000001</v>
      </c>
      <c r="H499" s="8">
        <v>202743836.49000001</v>
      </c>
      <c r="I499" s="8">
        <v>84552047.49000001</v>
      </c>
      <c r="J499" s="8">
        <v>0</v>
      </c>
      <c r="K499" s="42">
        <v>0</v>
      </c>
    </row>
    <row r="500" spans="1:11" x14ac:dyDescent="0.25">
      <c r="A500" s="6" t="s">
        <v>114</v>
      </c>
      <c r="B500" s="7" t="s">
        <v>67</v>
      </c>
      <c r="C500" s="7">
        <v>901361596</v>
      </c>
      <c r="D500" s="7" t="s">
        <v>765</v>
      </c>
      <c r="E500" s="8">
        <v>170544498</v>
      </c>
      <c r="F500" s="8">
        <v>219342857</v>
      </c>
      <c r="G500" s="8">
        <v>298004995.35000002</v>
      </c>
      <c r="H500" s="8">
        <v>379501024.39999998</v>
      </c>
      <c r="I500" s="8">
        <v>259904440.84</v>
      </c>
      <c r="J500" s="8">
        <v>0</v>
      </c>
      <c r="K500" s="42">
        <v>0</v>
      </c>
    </row>
    <row r="501" spans="1:11" x14ac:dyDescent="0.25">
      <c r="A501" s="6" t="s">
        <v>114</v>
      </c>
      <c r="B501" s="7" t="s">
        <v>67</v>
      </c>
      <c r="C501" s="7">
        <v>901440176</v>
      </c>
      <c r="D501" s="7" t="s">
        <v>766</v>
      </c>
      <c r="E501" s="8">
        <v>30842087</v>
      </c>
      <c r="F501" s="8">
        <v>50726610</v>
      </c>
      <c r="G501" s="8">
        <v>25593629</v>
      </c>
      <c r="H501" s="8">
        <v>313400</v>
      </c>
      <c r="I501" s="8">
        <v>0</v>
      </c>
      <c r="J501" s="8">
        <v>0</v>
      </c>
      <c r="K501" s="42">
        <v>0</v>
      </c>
    </row>
    <row r="502" spans="1:11" x14ac:dyDescent="0.25">
      <c r="A502" s="6" t="s">
        <v>114</v>
      </c>
      <c r="B502" s="7" t="s">
        <v>67</v>
      </c>
      <c r="C502" s="7">
        <v>901495943</v>
      </c>
      <c r="D502" s="7" t="s">
        <v>767</v>
      </c>
      <c r="E502" s="8">
        <v>103765683</v>
      </c>
      <c r="F502" s="8">
        <v>499593825</v>
      </c>
      <c r="G502" s="8">
        <v>255739867.34000003</v>
      </c>
      <c r="H502" s="8">
        <v>153826477.69</v>
      </c>
      <c r="I502" s="8">
        <v>0</v>
      </c>
      <c r="J502" s="8">
        <v>0</v>
      </c>
      <c r="K502" s="42">
        <v>0</v>
      </c>
    </row>
    <row r="503" spans="1:11" x14ac:dyDescent="0.25">
      <c r="A503" s="6" t="s">
        <v>114</v>
      </c>
      <c r="B503" s="7" t="s">
        <v>67</v>
      </c>
      <c r="C503" s="7">
        <v>901540992</v>
      </c>
      <c r="D503" s="7" t="s">
        <v>768</v>
      </c>
      <c r="E503" s="8">
        <v>359912152.76999998</v>
      </c>
      <c r="F503" s="8">
        <v>425796652.13</v>
      </c>
      <c r="G503" s="8">
        <v>303715144.50999999</v>
      </c>
      <c r="H503" s="8">
        <v>5488600</v>
      </c>
      <c r="I503" s="8">
        <v>0</v>
      </c>
      <c r="J503" s="8">
        <v>0</v>
      </c>
      <c r="K503" s="42">
        <v>0</v>
      </c>
    </row>
    <row r="504" spans="1:11" x14ac:dyDescent="0.25">
      <c r="A504" s="6" t="s">
        <v>114</v>
      </c>
      <c r="B504" s="7" t="s">
        <v>67</v>
      </c>
      <c r="C504" s="7">
        <v>901541302</v>
      </c>
      <c r="D504" s="7" t="s">
        <v>769</v>
      </c>
      <c r="E504" s="8">
        <v>100707842</v>
      </c>
      <c r="F504" s="8">
        <v>169861858</v>
      </c>
      <c r="G504" s="8">
        <v>34155700</v>
      </c>
      <c r="H504" s="8">
        <v>0</v>
      </c>
      <c r="I504" s="8">
        <v>0</v>
      </c>
      <c r="J504" s="8">
        <v>0</v>
      </c>
      <c r="K504" s="42">
        <v>0</v>
      </c>
    </row>
    <row r="505" spans="1:11" x14ac:dyDescent="0.25">
      <c r="A505" s="6" t="s">
        <v>114</v>
      </c>
      <c r="B505" s="7" t="s">
        <v>67</v>
      </c>
      <c r="C505" s="7">
        <v>901542499</v>
      </c>
      <c r="D505" s="7" t="s">
        <v>770</v>
      </c>
      <c r="E505" s="8">
        <v>0</v>
      </c>
      <c r="F505" s="8">
        <v>168600</v>
      </c>
      <c r="G505" s="8">
        <v>168600</v>
      </c>
      <c r="H505" s="8">
        <v>0</v>
      </c>
      <c r="I505" s="8">
        <v>0</v>
      </c>
      <c r="J505" s="8">
        <v>0</v>
      </c>
      <c r="K505" s="42">
        <v>0</v>
      </c>
    </row>
    <row r="506" spans="1:11" x14ac:dyDescent="0.25">
      <c r="A506" s="6" t="s">
        <v>114</v>
      </c>
      <c r="B506" s="7" t="s">
        <v>67</v>
      </c>
      <c r="C506" s="7">
        <v>901542613</v>
      </c>
      <c r="D506" s="7" t="s">
        <v>771</v>
      </c>
      <c r="E506" s="8">
        <v>0</v>
      </c>
      <c r="F506" s="8">
        <v>2502300</v>
      </c>
      <c r="G506" s="8">
        <v>2399400</v>
      </c>
      <c r="H506" s="8">
        <v>0</v>
      </c>
      <c r="I506" s="8">
        <v>0</v>
      </c>
      <c r="J506" s="8">
        <v>0</v>
      </c>
      <c r="K506" s="42">
        <v>0</v>
      </c>
    </row>
    <row r="507" spans="1:11" x14ac:dyDescent="0.25">
      <c r="A507" s="6" t="s">
        <v>114</v>
      </c>
      <c r="B507" s="7" t="s">
        <v>67</v>
      </c>
      <c r="C507" s="7">
        <v>901682277</v>
      </c>
      <c r="D507" s="7" t="s">
        <v>767</v>
      </c>
      <c r="E507" s="8">
        <v>134436089</v>
      </c>
      <c r="F507" s="8">
        <v>795500</v>
      </c>
      <c r="G507" s="8">
        <v>34410200</v>
      </c>
      <c r="H507" s="8">
        <v>0</v>
      </c>
      <c r="I507" s="8">
        <v>0</v>
      </c>
      <c r="J507" s="8">
        <v>0</v>
      </c>
      <c r="K507" s="42">
        <v>0</v>
      </c>
    </row>
    <row r="508" spans="1:11" x14ac:dyDescent="0.25">
      <c r="A508" s="6" t="s">
        <v>131</v>
      </c>
      <c r="B508" s="7" t="s">
        <v>67</v>
      </c>
      <c r="C508" s="7">
        <v>0</v>
      </c>
      <c r="D508" s="7" t="s">
        <v>232</v>
      </c>
      <c r="E508" s="8">
        <v>7907789781.75</v>
      </c>
      <c r="F508" s="8">
        <v>9124685365.2000008</v>
      </c>
      <c r="G508" s="8">
        <v>8843549358.8899975</v>
      </c>
      <c r="H508" s="8">
        <v>8644175554.5599937</v>
      </c>
      <c r="I508" s="8">
        <v>10244046919.289997</v>
      </c>
      <c r="J508" s="8">
        <v>9193815666.210001</v>
      </c>
      <c r="K508" s="42">
        <v>12651303467.040003</v>
      </c>
    </row>
    <row r="509" spans="1:11" x14ac:dyDescent="0.25">
      <c r="A509" s="6" t="s">
        <v>178</v>
      </c>
      <c r="B509" s="7" t="s">
        <v>67</v>
      </c>
      <c r="C509" s="7">
        <v>800226175</v>
      </c>
      <c r="D509" s="7" t="s">
        <v>772</v>
      </c>
      <c r="E509" s="8">
        <v>44854624.430000007</v>
      </c>
      <c r="F509" s="8">
        <v>20834389.399999999</v>
      </c>
      <c r="G509" s="8">
        <v>27559880.579999998</v>
      </c>
      <c r="H509" s="8">
        <v>51026782.699999988</v>
      </c>
      <c r="I509" s="8">
        <v>45295862.349999994</v>
      </c>
      <c r="J509" s="8">
        <v>57061417.330000006</v>
      </c>
      <c r="K509" s="42">
        <v>107716445.66000001</v>
      </c>
    </row>
    <row r="510" spans="1:11" x14ac:dyDescent="0.25">
      <c r="A510" s="6" t="s">
        <v>178</v>
      </c>
      <c r="B510" s="7" t="s">
        <v>67</v>
      </c>
      <c r="C510" s="7">
        <v>800256161</v>
      </c>
      <c r="D510" s="7" t="s">
        <v>773</v>
      </c>
      <c r="E510" s="8">
        <v>0</v>
      </c>
      <c r="F510" s="8">
        <v>0</v>
      </c>
      <c r="G510" s="8">
        <v>0</v>
      </c>
      <c r="H510" s="8">
        <v>0</v>
      </c>
      <c r="I510" s="8">
        <v>0</v>
      </c>
      <c r="J510" s="8">
        <v>0</v>
      </c>
      <c r="K510" s="42">
        <v>564723506</v>
      </c>
    </row>
    <row r="511" spans="1:11" x14ac:dyDescent="0.25">
      <c r="A511" s="6" t="s">
        <v>178</v>
      </c>
      <c r="B511" s="7" t="s">
        <v>67</v>
      </c>
      <c r="C511" s="7">
        <v>830008686</v>
      </c>
      <c r="D511" s="7" t="s">
        <v>774</v>
      </c>
      <c r="E511" s="8">
        <v>253902851</v>
      </c>
      <c r="F511" s="8">
        <v>252428101</v>
      </c>
      <c r="G511" s="8">
        <v>199940845</v>
      </c>
      <c r="H511" s="8">
        <v>433968685.19999999</v>
      </c>
      <c r="I511" s="8">
        <v>423409169</v>
      </c>
      <c r="J511" s="8">
        <v>444907227</v>
      </c>
      <c r="K511" s="42">
        <v>360345247</v>
      </c>
    </row>
    <row r="512" spans="1:11" x14ac:dyDescent="0.25">
      <c r="A512" s="6" t="s">
        <v>178</v>
      </c>
      <c r="B512" s="7" t="s">
        <v>67</v>
      </c>
      <c r="C512" s="7">
        <v>830054904</v>
      </c>
      <c r="D512" s="7" t="s">
        <v>730</v>
      </c>
      <c r="E512" s="8">
        <v>7498019</v>
      </c>
      <c r="F512" s="8">
        <v>12916400</v>
      </c>
      <c r="G512" s="8">
        <v>0</v>
      </c>
      <c r="H512" s="8">
        <v>0</v>
      </c>
      <c r="I512" s="8">
        <v>767050</v>
      </c>
      <c r="J512" s="8">
        <v>671300</v>
      </c>
      <c r="K512" s="42">
        <v>5688417</v>
      </c>
    </row>
    <row r="513" spans="1:11" x14ac:dyDescent="0.25">
      <c r="A513" s="6" t="s">
        <v>178</v>
      </c>
      <c r="B513" s="7" t="s">
        <v>67</v>
      </c>
      <c r="C513" s="7">
        <v>860002183</v>
      </c>
      <c r="D513" s="7" t="s">
        <v>775</v>
      </c>
      <c r="E513" s="8">
        <v>491542149</v>
      </c>
      <c r="F513" s="8">
        <v>945373456</v>
      </c>
      <c r="G513" s="8">
        <v>1136275654.95</v>
      </c>
      <c r="H513" s="8">
        <v>727553073.20000005</v>
      </c>
      <c r="I513" s="8">
        <v>644839480.39999998</v>
      </c>
      <c r="J513" s="8">
        <v>598483795</v>
      </c>
      <c r="K513" s="42">
        <v>650846945</v>
      </c>
    </row>
    <row r="514" spans="1:11" x14ac:dyDescent="0.25">
      <c r="A514" s="6" t="s">
        <v>178</v>
      </c>
      <c r="B514" s="7" t="s">
        <v>67</v>
      </c>
      <c r="C514" s="7">
        <v>860002503</v>
      </c>
      <c r="D514" s="7" t="s">
        <v>732</v>
      </c>
      <c r="E514" s="8">
        <v>792815289</v>
      </c>
      <c r="F514" s="8">
        <v>395444351</v>
      </c>
      <c r="G514" s="8">
        <v>296354443.87</v>
      </c>
      <c r="H514" s="8">
        <v>231909532.81999999</v>
      </c>
      <c r="I514" s="8">
        <v>353268976.91999996</v>
      </c>
      <c r="J514" s="8">
        <v>214704460.92000002</v>
      </c>
      <c r="K514" s="42">
        <v>115012734.92000002</v>
      </c>
    </row>
    <row r="515" spans="1:11" x14ac:dyDescent="0.25">
      <c r="A515" s="6" t="s">
        <v>178</v>
      </c>
      <c r="B515" s="7" t="s">
        <v>67</v>
      </c>
      <c r="C515" s="7">
        <v>860008645</v>
      </c>
      <c r="D515" s="7" t="s">
        <v>735</v>
      </c>
      <c r="E515" s="8">
        <v>50236616</v>
      </c>
      <c r="F515" s="8">
        <v>68642684</v>
      </c>
      <c r="G515" s="8">
        <v>71276483</v>
      </c>
      <c r="H515" s="8">
        <v>71383583</v>
      </c>
      <c r="I515" s="8">
        <v>117877178</v>
      </c>
      <c r="J515" s="8">
        <v>131278104</v>
      </c>
      <c r="K515" s="42">
        <v>219222633</v>
      </c>
    </row>
    <row r="516" spans="1:11" x14ac:dyDescent="0.25">
      <c r="A516" s="6" t="s">
        <v>178</v>
      </c>
      <c r="B516" s="7" t="s">
        <v>67</v>
      </c>
      <c r="C516" s="7">
        <v>860011153</v>
      </c>
      <c r="D516" s="7" t="s">
        <v>737</v>
      </c>
      <c r="E516" s="8">
        <v>867401920</v>
      </c>
      <c r="F516" s="8">
        <v>491850596</v>
      </c>
      <c r="G516" s="8">
        <v>470330724.06999999</v>
      </c>
      <c r="H516" s="8">
        <v>407679360.01999992</v>
      </c>
      <c r="I516" s="8">
        <v>70338411.579999983</v>
      </c>
      <c r="J516" s="8">
        <v>220232933.54999995</v>
      </c>
      <c r="K516" s="42">
        <v>446862393.54999995</v>
      </c>
    </row>
    <row r="517" spans="1:11" x14ac:dyDescent="0.25">
      <c r="A517" s="6" t="s">
        <v>178</v>
      </c>
      <c r="B517" s="7" t="s">
        <v>67</v>
      </c>
      <c r="C517" s="7">
        <v>860022137</v>
      </c>
      <c r="D517" s="7" t="s">
        <v>776</v>
      </c>
      <c r="E517" s="8">
        <v>0</v>
      </c>
      <c r="F517" s="8">
        <v>191213</v>
      </c>
      <c r="G517" s="8">
        <v>46200</v>
      </c>
      <c r="H517" s="8">
        <v>0</v>
      </c>
      <c r="I517" s="8">
        <v>0</v>
      </c>
      <c r="J517" s="8">
        <v>27566524</v>
      </c>
      <c r="K517" s="42">
        <v>27566524</v>
      </c>
    </row>
    <row r="518" spans="1:11" x14ac:dyDescent="0.25">
      <c r="A518" s="6" t="s">
        <v>178</v>
      </c>
      <c r="B518" s="7" t="s">
        <v>67</v>
      </c>
      <c r="C518" s="7">
        <v>860402231</v>
      </c>
      <c r="D518" s="7" t="s">
        <v>777</v>
      </c>
      <c r="E518" s="8">
        <v>0</v>
      </c>
      <c r="F518" s="8">
        <v>0</v>
      </c>
      <c r="G518" s="8">
        <v>0</v>
      </c>
      <c r="H518" s="8">
        <v>0</v>
      </c>
      <c r="I518" s="8">
        <v>0</v>
      </c>
      <c r="J518" s="8">
        <v>2228528</v>
      </c>
      <c r="K518" s="42">
        <v>2228528</v>
      </c>
    </row>
    <row r="519" spans="1:11" x14ac:dyDescent="0.25">
      <c r="A519" s="6" t="s">
        <v>178</v>
      </c>
      <c r="B519" s="7" t="s">
        <v>67</v>
      </c>
      <c r="C519" s="7">
        <v>860503617</v>
      </c>
      <c r="D519" s="7" t="s">
        <v>740</v>
      </c>
      <c r="E519" s="8">
        <v>526966</v>
      </c>
      <c r="F519" s="8">
        <v>24708</v>
      </c>
      <c r="G519" s="8">
        <v>410700</v>
      </c>
      <c r="H519" s="8">
        <v>46453370</v>
      </c>
      <c r="I519" s="8">
        <v>77794140</v>
      </c>
      <c r="J519" s="8">
        <v>-809852</v>
      </c>
      <c r="K519" s="42">
        <v>10526432</v>
      </c>
    </row>
    <row r="520" spans="1:11" x14ac:dyDescent="0.25">
      <c r="A520" s="6" t="s">
        <v>178</v>
      </c>
      <c r="B520" s="7" t="s">
        <v>67</v>
      </c>
      <c r="C520" s="7">
        <v>890903790</v>
      </c>
      <c r="D520" s="7" t="s">
        <v>742</v>
      </c>
      <c r="E520" s="8">
        <v>1035909551.2</v>
      </c>
      <c r="F520" s="8">
        <v>1010558851.6</v>
      </c>
      <c r="G520" s="8">
        <v>1024626799.5</v>
      </c>
      <c r="H520" s="8">
        <v>819392115.95000005</v>
      </c>
      <c r="I520" s="8">
        <v>700933888</v>
      </c>
      <c r="J520" s="8">
        <v>836787997</v>
      </c>
      <c r="K520" s="42">
        <v>0</v>
      </c>
    </row>
    <row r="521" spans="1:11" x14ac:dyDescent="0.25">
      <c r="A521" s="6" t="s">
        <v>178</v>
      </c>
      <c r="B521" s="7" t="s">
        <v>67</v>
      </c>
      <c r="C521" s="7">
        <v>901469580</v>
      </c>
      <c r="D521" s="7" t="s">
        <v>182</v>
      </c>
      <c r="E521" s="8">
        <v>565159</v>
      </c>
      <c r="F521" s="8">
        <v>0</v>
      </c>
      <c r="G521" s="8">
        <v>0</v>
      </c>
      <c r="H521" s="8">
        <v>0</v>
      </c>
      <c r="I521" s="8">
        <v>0</v>
      </c>
      <c r="J521" s="8">
        <v>0</v>
      </c>
      <c r="K521" s="42">
        <v>0</v>
      </c>
    </row>
    <row r="522" spans="1:11" x14ac:dyDescent="0.25">
      <c r="A522" s="6" t="s">
        <v>186</v>
      </c>
      <c r="B522" s="7" t="s">
        <v>67</v>
      </c>
      <c r="C522" s="7">
        <v>1</v>
      </c>
      <c r="D522" s="7" t="s">
        <v>778</v>
      </c>
      <c r="E522" s="8">
        <v>0</v>
      </c>
      <c r="F522" s="8">
        <v>0</v>
      </c>
      <c r="G522" s="8">
        <v>0</v>
      </c>
      <c r="H522" s="8">
        <v>-4483267786.1499996</v>
      </c>
      <c r="I522" s="8">
        <v>-1392959557.5799999</v>
      </c>
      <c r="J522" s="8">
        <v>-1018934906.55</v>
      </c>
      <c r="K522" s="42">
        <v>-996421789</v>
      </c>
    </row>
    <row r="523" spans="1:11" x14ac:dyDescent="0.25">
      <c r="A523" s="6" t="s">
        <v>186</v>
      </c>
      <c r="B523" s="7" t="s">
        <v>67</v>
      </c>
      <c r="C523" s="7">
        <v>650917511</v>
      </c>
      <c r="D523" s="7" t="s">
        <v>779</v>
      </c>
      <c r="E523" s="8">
        <v>0</v>
      </c>
      <c r="F523" s="8">
        <v>882598.35</v>
      </c>
      <c r="G523" s="8">
        <v>129904505.2</v>
      </c>
      <c r="H523" s="8">
        <v>0</v>
      </c>
      <c r="I523" s="8">
        <v>0</v>
      </c>
      <c r="J523" s="8">
        <v>0</v>
      </c>
      <c r="K523" s="42">
        <v>0</v>
      </c>
    </row>
    <row r="524" spans="1:11" x14ac:dyDescent="0.25">
      <c r="A524" s="6" t="s">
        <v>186</v>
      </c>
      <c r="B524" s="7" t="s">
        <v>67</v>
      </c>
      <c r="C524" s="7">
        <v>800017308</v>
      </c>
      <c r="D524" s="7" t="s">
        <v>780</v>
      </c>
      <c r="E524" s="8">
        <v>743000</v>
      </c>
      <c r="F524" s="8">
        <v>333500</v>
      </c>
      <c r="G524" s="8">
        <v>2573000</v>
      </c>
      <c r="H524" s="8">
        <v>0</v>
      </c>
      <c r="I524" s="8">
        <v>0</v>
      </c>
      <c r="J524" s="8">
        <v>0</v>
      </c>
      <c r="K524" s="42">
        <v>0</v>
      </c>
    </row>
    <row r="525" spans="1:11" x14ac:dyDescent="0.25">
      <c r="A525" s="6" t="s">
        <v>186</v>
      </c>
      <c r="B525" s="7" t="s">
        <v>67</v>
      </c>
      <c r="C525" s="7">
        <v>800105552</v>
      </c>
      <c r="D525" s="7" t="s">
        <v>781</v>
      </c>
      <c r="E525" s="8">
        <v>0</v>
      </c>
      <c r="F525" s="8">
        <v>112492500</v>
      </c>
      <c r="G525" s="8">
        <v>7498500</v>
      </c>
      <c r="H525" s="8">
        <v>0</v>
      </c>
      <c r="I525" s="8">
        <v>0</v>
      </c>
      <c r="J525" s="8">
        <v>0</v>
      </c>
      <c r="K525" s="42">
        <v>0</v>
      </c>
    </row>
    <row r="526" spans="1:11" x14ac:dyDescent="0.25">
      <c r="A526" s="6" t="s">
        <v>186</v>
      </c>
      <c r="B526" s="7" t="s">
        <v>67</v>
      </c>
      <c r="C526" s="7">
        <v>800160104</v>
      </c>
      <c r="D526" s="7" t="s">
        <v>782</v>
      </c>
      <c r="E526" s="8">
        <v>0</v>
      </c>
      <c r="F526" s="8">
        <v>0</v>
      </c>
      <c r="G526" s="8">
        <v>0</v>
      </c>
      <c r="H526" s="8">
        <v>126500</v>
      </c>
      <c r="I526" s="8">
        <v>0</v>
      </c>
      <c r="J526" s="8">
        <v>0</v>
      </c>
      <c r="K526" s="42">
        <v>0</v>
      </c>
    </row>
    <row r="527" spans="1:11" x14ac:dyDescent="0.25">
      <c r="A527" s="6" t="s">
        <v>186</v>
      </c>
      <c r="B527" s="7" t="s">
        <v>67</v>
      </c>
      <c r="C527" s="7">
        <v>804011987</v>
      </c>
      <c r="D527" s="7" t="s">
        <v>188</v>
      </c>
      <c r="E527" s="8">
        <v>1361016</v>
      </c>
      <c r="F527" s="8">
        <v>0</v>
      </c>
      <c r="G527" s="8">
        <v>0</v>
      </c>
      <c r="H527" s="8">
        <v>0</v>
      </c>
      <c r="I527" s="8">
        <v>0</v>
      </c>
      <c r="J527" s="8">
        <v>0</v>
      </c>
      <c r="K527" s="42">
        <v>0</v>
      </c>
    </row>
    <row r="528" spans="1:11" x14ac:dyDescent="0.25">
      <c r="A528" s="6" t="s">
        <v>186</v>
      </c>
      <c r="B528" s="7" t="s">
        <v>67</v>
      </c>
      <c r="C528" s="7">
        <v>830063506</v>
      </c>
      <c r="D528" s="7" t="s">
        <v>783</v>
      </c>
      <c r="E528" s="8">
        <v>0</v>
      </c>
      <c r="F528" s="8">
        <v>138169765</v>
      </c>
      <c r="G528" s="8">
        <v>0</v>
      </c>
      <c r="H528" s="8">
        <v>-94380425</v>
      </c>
      <c r="I528" s="8">
        <v>479276913</v>
      </c>
      <c r="J528" s="8">
        <v>270034171</v>
      </c>
      <c r="K528" s="42">
        <v>0</v>
      </c>
    </row>
    <row r="529" spans="1:11" x14ac:dyDescent="0.25">
      <c r="A529" s="6" t="s">
        <v>186</v>
      </c>
      <c r="B529" s="7" t="s">
        <v>67</v>
      </c>
      <c r="C529" s="7">
        <v>830086767</v>
      </c>
      <c r="D529" s="7" t="s">
        <v>784</v>
      </c>
      <c r="E529" s="8">
        <v>0</v>
      </c>
      <c r="F529" s="8">
        <v>1033999</v>
      </c>
      <c r="G529" s="8">
        <v>0</v>
      </c>
      <c r="H529" s="8">
        <v>0</v>
      </c>
      <c r="I529" s="8">
        <v>-139986</v>
      </c>
      <c r="J529" s="8">
        <v>10424</v>
      </c>
      <c r="K529" s="42">
        <v>0</v>
      </c>
    </row>
    <row r="530" spans="1:11" x14ac:dyDescent="0.25">
      <c r="A530" s="6" t="s">
        <v>186</v>
      </c>
      <c r="B530" s="7" t="s">
        <v>67</v>
      </c>
      <c r="C530" s="7">
        <v>830128286</v>
      </c>
      <c r="D530" s="7" t="s">
        <v>785</v>
      </c>
      <c r="E530" s="8">
        <v>0</v>
      </c>
      <c r="F530" s="8">
        <v>0</v>
      </c>
      <c r="G530" s="8">
        <v>46152000</v>
      </c>
      <c r="H530" s="8">
        <v>0</v>
      </c>
      <c r="I530" s="8">
        <v>0</v>
      </c>
      <c r="J530" s="8">
        <v>0</v>
      </c>
      <c r="K530" s="42">
        <v>0</v>
      </c>
    </row>
    <row r="531" spans="1:11" x14ac:dyDescent="0.25">
      <c r="A531" s="6" t="s">
        <v>186</v>
      </c>
      <c r="B531" s="7" t="s">
        <v>67</v>
      </c>
      <c r="C531" s="7">
        <v>860052155</v>
      </c>
      <c r="D531" s="7" t="s">
        <v>786</v>
      </c>
      <c r="E531" s="8">
        <v>177689696</v>
      </c>
      <c r="F531" s="8">
        <v>175029738</v>
      </c>
      <c r="G531" s="8">
        <v>561380318</v>
      </c>
      <c r="H531" s="8">
        <v>100035196</v>
      </c>
      <c r="I531" s="8">
        <v>483260500</v>
      </c>
      <c r="J531" s="8">
        <v>83765153</v>
      </c>
      <c r="K531" s="42">
        <v>0</v>
      </c>
    </row>
    <row r="532" spans="1:11" x14ac:dyDescent="0.25">
      <c r="A532" s="6" t="s">
        <v>186</v>
      </c>
      <c r="B532" s="7" t="s">
        <v>67</v>
      </c>
      <c r="C532" s="7">
        <v>860450780</v>
      </c>
      <c r="D532" s="7" t="s">
        <v>787</v>
      </c>
      <c r="E532" s="8">
        <v>0</v>
      </c>
      <c r="F532" s="8">
        <v>2853906</v>
      </c>
      <c r="G532" s="8">
        <v>2853906</v>
      </c>
      <c r="H532" s="8">
        <v>2853906</v>
      </c>
      <c r="I532" s="8">
        <v>2853906</v>
      </c>
      <c r="J532" s="8">
        <v>2853906</v>
      </c>
      <c r="K532" s="42">
        <v>0</v>
      </c>
    </row>
    <row r="533" spans="1:11" x14ac:dyDescent="0.25">
      <c r="A533" s="6" t="s">
        <v>186</v>
      </c>
      <c r="B533" s="7" t="s">
        <v>67</v>
      </c>
      <c r="C533" s="7">
        <v>890312779</v>
      </c>
      <c r="D533" s="7" t="s">
        <v>788</v>
      </c>
      <c r="E533" s="8">
        <v>0</v>
      </c>
      <c r="F533" s="8">
        <v>0</v>
      </c>
      <c r="G533" s="8">
        <v>0</v>
      </c>
      <c r="H533" s="8">
        <v>6413349</v>
      </c>
      <c r="I533" s="8">
        <v>6413349</v>
      </c>
      <c r="J533" s="8">
        <v>6413349</v>
      </c>
      <c r="K533" s="42">
        <v>0</v>
      </c>
    </row>
    <row r="534" spans="1:11" x14ac:dyDescent="0.25">
      <c r="A534" s="6" t="s">
        <v>186</v>
      </c>
      <c r="B534" s="7" t="s">
        <v>67</v>
      </c>
      <c r="C534" s="7">
        <v>890399010</v>
      </c>
      <c r="D534" s="7" t="s">
        <v>190</v>
      </c>
      <c r="E534" s="8">
        <v>96579121</v>
      </c>
      <c r="F534" s="8">
        <v>0</v>
      </c>
      <c r="G534" s="8">
        <v>0</v>
      </c>
      <c r="H534" s="8">
        <v>0</v>
      </c>
      <c r="I534" s="8">
        <v>0</v>
      </c>
      <c r="J534" s="8">
        <v>0</v>
      </c>
      <c r="K534" s="42">
        <v>0</v>
      </c>
    </row>
    <row r="535" spans="1:11" x14ac:dyDescent="0.25">
      <c r="A535" s="6" t="s">
        <v>186</v>
      </c>
      <c r="B535" s="7" t="s">
        <v>67</v>
      </c>
      <c r="C535" s="7">
        <v>899999063</v>
      </c>
      <c r="D535" s="7" t="s">
        <v>758</v>
      </c>
      <c r="E535" s="8">
        <v>2190208</v>
      </c>
      <c r="F535" s="8">
        <v>0</v>
      </c>
      <c r="G535" s="8">
        <v>0</v>
      </c>
      <c r="H535" s="8">
        <v>0</v>
      </c>
      <c r="I535" s="8">
        <v>0</v>
      </c>
      <c r="J535" s="8">
        <v>0</v>
      </c>
      <c r="K535" s="42">
        <v>0</v>
      </c>
    </row>
    <row r="536" spans="1:11" x14ac:dyDescent="0.25">
      <c r="A536" s="6" t="s">
        <v>186</v>
      </c>
      <c r="B536" s="7" t="s">
        <v>67</v>
      </c>
      <c r="C536" s="7">
        <v>900271266</v>
      </c>
      <c r="D536" s="7" t="s">
        <v>789</v>
      </c>
      <c r="E536" s="8">
        <v>0</v>
      </c>
      <c r="F536" s="8">
        <v>0</v>
      </c>
      <c r="G536" s="8">
        <v>0</v>
      </c>
      <c r="H536" s="8">
        <v>0</v>
      </c>
      <c r="I536" s="8"/>
      <c r="J536" s="8"/>
      <c r="K536" s="42">
        <v>829402</v>
      </c>
    </row>
    <row r="537" spans="1:11" x14ac:dyDescent="0.25">
      <c r="A537" s="6" t="s">
        <v>186</v>
      </c>
      <c r="B537" s="7" t="s">
        <v>67</v>
      </c>
      <c r="C537" s="7">
        <v>900322565</v>
      </c>
      <c r="D537" s="7" t="s">
        <v>701</v>
      </c>
      <c r="E537" s="8">
        <v>0</v>
      </c>
      <c r="F537" s="8">
        <v>0</v>
      </c>
      <c r="G537" s="8">
        <v>7556395</v>
      </c>
      <c r="H537" s="8">
        <v>7556395</v>
      </c>
      <c r="I537" s="8">
        <v>7556395</v>
      </c>
      <c r="J537" s="8">
        <v>7556395</v>
      </c>
      <c r="K537" s="42">
        <v>10137977</v>
      </c>
    </row>
    <row r="538" spans="1:11" x14ac:dyDescent="0.25">
      <c r="A538" s="6" t="s">
        <v>186</v>
      </c>
      <c r="B538" s="7" t="s">
        <v>67</v>
      </c>
      <c r="C538" s="7">
        <v>900428711</v>
      </c>
      <c r="D538" s="7" t="s">
        <v>790</v>
      </c>
      <c r="E538" s="8">
        <v>0</v>
      </c>
      <c r="F538" s="8">
        <v>57700</v>
      </c>
      <c r="G538" s="8">
        <v>57700</v>
      </c>
      <c r="H538" s="8">
        <v>0</v>
      </c>
      <c r="I538" s="8">
        <v>0</v>
      </c>
      <c r="J538" s="8">
        <v>0</v>
      </c>
      <c r="K538" s="42">
        <v>0</v>
      </c>
    </row>
    <row r="539" spans="1:11" x14ac:dyDescent="0.25">
      <c r="A539" s="6" t="s">
        <v>186</v>
      </c>
      <c r="B539" s="7" t="s">
        <v>67</v>
      </c>
      <c r="C539" s="7">
        <v>900632505</v>
      </c>
      <c r="D539" s="7" t="s">
        <v>791</v>
      </c>
      <c r="E539" s="8">
        <v>299000</v>
      </c>
      <c r="F539" s="8">
        <v>299000</v>
      </c>
      <c r="G539" s="8">
        <v>608000</v>
      </c>
      <c r="H539" s="8">
        <v>608000</v>
      </c>
      <c r="I539" s="8">
        <v>608000</v>
      </c>
      <c r="J539" s="8">
        <v>6878650</v>
      </c>
      <c r="K539" s="42">
        <v>608000</v>
      </c>
    </row>
    <row r="540" spans="1:11" x14ac:dyDescent="0.25">
      <c r="A540" s="6" t="s">
        <v>186</v>
      </c>
      <c r="B540" s="7" t="s">
        <v>67</v>
      </c>
      <c r="C540" s="7">
        <v>900978341</v>
      </c>
      <c r="D540" s="7" t="s">
        <v>792</v>
      </c>
      <c r="E540" s="8">
        <v>502762380</v>
      </c>
      <c r="F540" s="8">
        <v>288020240</v>
      </c>
      <c r="G540" s="8">
        <v>0</v>
      </c>
      <c r="H540" s="8">
        <v>0</v>
      </c>
      <c r="I540" s="8">
        <v>27520320</v>
      </c>
      <c r="J540" s="8">
        <v>0</v>
      </c>
      <c r="K540" s="42">
        <v>0</v>
      </c>
    </row>
    <row r="541" spans="1:11" x14ac:dyDescent="0.25">
      <c r="A541" s="6" t="s">
        <v>186</v>
      </c>
      <c r="B541" s="7" t="s">
        <v>67</v>
      </c>
      <c r="C541" s="7">
        <v>901087690</v>
      </c>
      <c r="D541" s="7" t="s">
        <v>793</v>
      </c>
      <c r="E541" s="8">
        <v>0</v>
      </c>
      <c r="F541" s="8">
        <v>0</v>
      </c>
      <c r="G541" s="8">
        <v>875000</v>
      </c>
      <c r="H541" s="8">
        <v>875000</v>
      </c>
      <c r="I541" s="8">
        <v>0</v>
      </c>
      <c r="J541" s="8">
        <v>0</v>
      </c>
      <c r="K541" s="42">
        <v>0</v>
      </c>
    </row>
    <row r="542" spans="1:11" x14ac:dyDescent="0.25">
      <c r="A542" s="6" t="s">
        <v>186</v>
      </c>
      <c r="B542" s="7" t="s">
        <v>67</v>
      </c>
      <c r="C542" s="7">
        <v>901508361</v>
      </c>
      <c r="D542" s="7" t="s">
        <v>794</v>
      </c>
      <c r="E542" s="8">
        <v>61080939</v>
      </c>
      <c r="F542" s="8">
        <v>36800000</v>
      </c>
      <c r="G542" s="8">
        <v>0</v>
      </c>
      <c r="H542" s="8">
        <v>0</v>
      </c>
      <c r="I542" s="8">
        <v>0</v>
      </c>
      <c r="J542" s="8">
        <v>0</v>
      </c>
      <c r="K542" s="42">
        <v>0</v>
      </c>
    </row>
    <row r="543" spans="1:11" x14ac:dyDescent="0.25">
      <c r="A543" s="6" t="s">
        <v>212</v>
      </c>
      <c r="B543" s="7" t="s">
        <v>67</v>
      </c>
      <c r="C543" s="7">
        <v>800017308</v>
      </c>
      <c r="D543" s="7" t="s">
        <v>780</v>
      </c>
      <c r="E543" s="8">
        <v>0</v>
      </c>
      <c r="F543" s="8">
        <v>34600</v>
      </c>
      <c r="G543" s="8">
        <v>0</v>
      </c>
      <c r="H543" s="8">
        <v>0</v>
      </c>
      <c r="I543" s="8">
        <v>0</v>
      </c>
      <c r="J543" s="8">
        <v>0</v>
      </c>
      <c r="K543" s="42">
        <v>0</v>
      </c>
    </row>
    <row r="544" spans="1:11" x14ac:dyDescent="0.25">
      <c r="A544" s="6" t="s">
        <v>212</v>
      </c>
      <c r="B544" s="7" t="s">
        <v>67</v>
      </c>
      <c r="C544" s="7">
        <v>800084089</v>
      </c>
      <c r="D544" s="7" t="s">
        <v>795</v>
      </c>
      <c r="E544" s="8">
        <v>355100</v>
      </c>
      <c r="F544" s="8">
        <v>265200</v>
      </c>
      <c r="G544" s="8">
        <v>0</v>
      </c>
      <c r="H544" s="8">
        <v>0</v>
      </c>
      <c r="I544" s="8">
        <v>0</v>
      </c>
      <c r="J544" s="8">
        <v>4598</v>
      </c>
      <c r="K544" s="42">
        <v>203099</v>
      </c>
    </row>
    <row r="545" spans="1:11" x14ac:dyDescent="0.25">
      <c r="A545" s="6" t="s">
        <v>212</v>
      </c>
      <c r="B545" s="7" t="s">
        <v>67</v>
      </c>
      <c r="C545" s="7">
        <v>800201738</v>
      </c>
      <c r="D545" s="7" t="s">
        <v>796</v>
      </c>
      <c r="E545" s="8">
        <v>0</v>
      </c>
      <c r="F545" s="8">
        <v>0</v>
      </c>
      <c r="G545" s="8">
        <v>3300470</v>
      </c>
      <c r="H545" s="8">
        <v>3300470</v>
      </c>
      <c r="I545" s="8">
        <v>3300470</v>
      </c>
      <c r="J545" s="8">
        <v>3317466</v>
      </c>
      <c r="K545" s="42">
        <v>6592206</v>
      </c>
    </row>
    <row r="546" spans="1:11" x14ac:dyDescent="0.25">
      <c r="A546" s="6" t="s">
        <v>212</v>
      </c>
      <c r="B546" s="7" t="s">
        <v>67</v>
      </c>
      <c r="C546" s="7">
        <v>800215743</v>
      </c>
      <c r="D546" s="7" t="s">
        <v>797</v>
      </c>
      <c r="E546" s="8">
        <v>0</v>
      </c>
      <c r="F546" s="8">
        <v>0</v>
      </c>
      <c r="G546" s="8">
        <v>0</v>
      </c>
      <c r="H546" s="8">
        <v>0</v>
      </c>
      <c r="I546" s="8">
        <v>0</v>
      </c>
      <c r="J546" s="8">
        <v>0</v>
      </c>
      <c r="K546" s="42">
        <v>-1851143</v>
      </c>
    </row>
    <row r="547" spans="1:11" x14ac:dyDescent="0.25">
      <c r="A547" s="6" t="s">
        <v>212</v>
      </c>
      <c r="B547" s="7" t="s">
        <v>67</v>
      </c>
      <c r="C547" s="7">
        <v>800216673</v>
      </c>
      <c r="D547" s="7" t="s">
        <v>798</v>
      </c>
      <c r="E547" s="8">
        <v>0</v>
      </c>
      <c r="F547" s="8">
        <v>0</v>
      </c>
      <c r="G547" s="8">
        <v>0</v>
      </c>
      <c r="H547" s="8">
        <v>10080000</v>
      </c>
      <c r="I547" s="8">
        <v>10080000</v>
      </c>
      <c r="J547" s="8">
        <v>10080000</v>
      </c>
      <c r="K547" s="42">
        <v>10080000</v>
      </c>
    </row>
    <row r="548" spans="1:11" x14ac:dyDescent="0.25">
      <c r="A548" s="6" t="s">
        <v>212</v>
      </c>
      <c r="B548" s="7" t="s">
        <v>67</v>
      </c>
      <c r="C548" s="7">
        <v>800225340</v>
      </c>
      <c r="D548" s="7" t="s">
        <v>799</v>
      </c>
      <c r="E548" s="8">
        <v>0</v>
      </c>
      <c r="F548" s="8">
        <v>0</v>
      </c>
      <c r="G548" s="8">
        <v>0</v>
      </c>
      <c r="H548" s="8">
        <v>0</v>
      </c>
      <c r="I548" s="8">
        <v>0</v>
      </c>
      <c r="J548" s="8">
        <v>3026875</v>
      </c>
      <c r="K548" s="42">
        <v>1652846</v>
      </c>
    </row>
    <row r="549" spans="1:11" x14ac:dyDescent="0.25">
      <c r="A549" s="6" t="s">
        <v>212</v>
      </c>
      <c r="B549" s="7" t="s">
        <v>67</v>
      </c>
      <c r="C549" s="7">
        <v>800250596</v>
      </c>
      <c r="D549" s="7" t="s">
        <v>800</v>
      </c>
      <c r="E549" s="8">
        <v>0</v>
      </c>
      <c r="F549" s="8">
        <v>0</v>
      </c>
      <c r="G549" s="8">
        <v>1130133</v>
      </c>
      <c r="H549" s="8">
        <v>34521414</v>
      </c>
      <c r="I549" s="8">
        <v>34348281</v>
      </c>
      <c r="J549" s="8">
        <v>34348281</v>
      </c>
      <c r="K549" s="42">
        <v>34765936</v>
      </c>
    </row>
    <row r="550" spans="1:11" x14ac:dyDescent="0.25">
      <c r="A550" s="6" t="s">
        <v>212</v>
      </c>
      <c r="B550" s="7" t="s">
        <v>67</v>
      </c>
      <c r="C550" s="7">
        <v>830007307</v>
      </c>
      <c r="D550" s="7" t="s">
        <v>801</v>
      </c>
      <c r="E550" s="8">
        <v>0</v>
      </c>
      <c r="F550" s="8">
        <v>0</v>
      </c>
      <c r="G550" s="8">
        <v>16138</v>
      </c>
      <c r="H550" s="8">
        <v>16138</v>
      </c>
      <c r="I550" s="8">
        <v>509906</v>
      </c>
      <c r="J550" s="8">
        <v>509906</v>
      </c>
      <c r="K550" s="42">
        <v>0</v>
      </c>
    </row>
    <row r="551" spans="1:11" x14ac:dyDescent="0.25">
      <c r="A551" s="6" t="s">
        <v>212</v>
      </c>
      <c r="B551" s="7" t="s">
        <v>67</v>
      </c>
      <c r="C551" s="7">
        <v>830007606</v>
      </c>
      <c r="D551" s="7" t="s">
        <v>747</v>
      </c>
      <c r="E551" s="8">
        <v>0</v>
      </c>
      <c r="F551" s="8">
        <v>7020763</v>
      </c>
      <c r="G551" s="8">
        <v>0</v>
      </c>
      <c r="H551" s="8">
        <v>0</v>
      </c>
      <c r="I551" s="8">
        <v>0</v>
      </c>
      <c r="J551" s="8">
        <v>0</v>
      </c>
      <c r="K551" s="42">
        <v>0</v>
      </c>
    </row>
    <row r="552" spans="1:11" x14ac:dyDescent="0.25">
      <c r="A552" s="6" t="s">
        <v>212</v>
      </c>
      <c r="B552" s="7" t="s">
        <v>67</v>
      </c>
      <c r="C552" s="7">
        <v>830015970</v>
      </c>
      <c r="D552" s="7" t="s">
        <v>802</v>
      </c>
      <c r="E552" s="8">
        <v>44272820</v>
      </c>
      <c r="F552" s="8">
        <v>43286555</v>
      </c>
      <c r="G552" s="8">
        <v>31672043.73</v>
      </c>
      <c r="H552" s="8">
        <v>65952759.730000004</v>
      </c>
      <c r="I552" s="8">
        <v>86907614.730000004</v>
      </c>
      <c r="J552" s="8">
        <v>91552402.730000004</v>
      </c>
      <c r="K552" s="42">
        <v>97544430.730000004</v>
      </c>
    </row>
    <row r="553" spans="1:11" x14ac:dyDescent="0.25">
      <c r="A553" s="6" t="s">
        <v>212</v>
      </c>
      <c r="B553" s="7" t="s">
        <v>67</v>
      </c>
      <c r="C553" s="7">
        <v>830040933</v>
      </c>
      <c r="D553" s="7" t="s">
        <v>803</v>
      </c>
      <c r="E553" s="8">
        <v>0</v>
      </c>
      <c r="F553" s="8">
        <v>5111737</v>
      </c>
      <c r="G553" s="8">
        <v>5111737</v>
      </c>
      <c r="H553" s="8">
        <v>5237</v>
      </c>
      <c r="I553" s="8">
        <v>5237</v>
      </c>
      <c r="J553" s="8">
        <v>1204281</v>
      </c>
      <c r="K553" s="42">
        <v>0</v>
      </c>
    </row>
    <row r="554" spans="1:11" x14ac:dyDescent="0.25">
      <c r="A554" s="6" t="s">
        <v>212</v>
      </c>
      <c r="B554" s="7" t="s">
        <v>67</v>
      </c>
      <c r="C554" s="7">
        <v>830086767</v>
      </c>
      <c r="D554" s="7" t="s">
        <v>784</v>
      </c>
      <c r="E554" s="8">
        <v>821333</v>
      </c>
      <c r="F554" s="8">
        <v>0</v>
      </c>
      <c r="G554" s="8">
        <v>0</v>
      </c>
      <c r="H554" s="8">
        <v>0</v>
      </c>
      <c r="I554" s="8">
        <v>0</v>
      </c>
      <c r="J554" s="8">
        <v>0</v>
      </c>
      <c r="K554" s="42">
        <v>0</v>
      </c>
    </row>
    <row r="555" spans="1:11" x14ac:dyDescent="0.25">
      <c r="A555" s="6" t="s">
        <v>212</v>
      </c>
      <c r="B555" s="7" t="s">
        <v>67</v>
      </c>
      <c r="C555" s="7">
        <v>830095397</v>
      </c>
      <c r="D555" s="7" t="s">
        <v>804</v>
      </c>
      <c r="E555" s="8">
        <v>0</v>
      </c>
      <c r="F555" s="8">
        <v>3085829</v>
      </c>
      <c r="G555" s="8">
        <v>0</v>
      </c>
      <c r="H555" s="8">
        <v>0</v>
      </c>
      <c r="I555" s="8">
        <v>0</v>
      </c>
      <c r="J555" s="8">
        <v>0</v>
      </c>
      <c r="K555" s="42">
        <v>0</v>
      </c>
    </row>
    <row r="556" spans="1:11" x14ac:dyDescent="0.25">
      <c r="A556" s="6" t="s">
        <v>212</v>
      </c>
      <c r="B556" s="7" t="s">
        <v>67</v>
      </c>
      <c r="C556" s="7">
        <v>860006656</v>
      </c>
      <c r="D556" s="7" t="s">
        <v>682</v>
      </c>
      <c r="E556" s="8">
        <v>0</v>
      </c>
      <c r="F556" s="8">
        <v>0</v>
      </c>
      <c r="G556" s="8">
        <v>0</v>
      </c>
      <c r="H556" s="8">
        <v>0</v>
      </c>
      <c r="I556" s="8">
        <v>0</v>
      </c>
      <c r="J556" s="8">
        <v>0</v>
      </c>
      <c r="K556" s="42">
        <v>4406336</v>
      </c>
    </row>
    <row r="557" spans="1:11" x14ac:dyDescent="0.25">
      <c r="A557" s="6" t="s">
        <v>212</v>
      </c>
      <c r="B557" s="7" t="s">
        <v>67</v>
      </c>
      <c r="C557" s="7">
        <v>860007386</v>
      </c>
      <c r="D557" s="7" t="s">
        <v>751</v>
      </c>
      <c r="E557" s="8">
        <v>217126071</v>
      </c>
      <c r="F557" s="8">
        <v>210282285</v>
      </c>
      <c r="G557" s="8">
        <v>0</v>
      </c>
      <c r="H557" s="8">
        <v>0</v>
      </c>
      <c r="I557" s="8">
        <v>0</v>
      </c>
      <c r="J557" s="8">
        <v>0</v>
      </c>
      <c r="K557" s="42">
        <v>0</v>
      </c>
    </row>
    <row r="558" spans="1:11" x14ac:dyDescent="0.25">
      <c r="A558" s="6" t="s">
        <v>212</v>
      </c>
      <c r="B558" s="7" t="s">
        <v>67</v>
      </c>
      <c r="C558" s="7">
        <v>860007759</v>
      </c>
      <c r="D558" s="7" t="s">
        <v>805</v>
      </c>
      <c r="E558" s="8">
        <v>0</v>
      </c>
      <c r="F558" s="8">
        <v>71525020</v>
      </c>
      <c r="G558" s="8">
        <v>20443805</v>
      </c>
      <c r="H558" s="8">
        <v>51411386</v>
      </c>
      <c r="I558" s="8">
        <v>43389487</v>
      </c>
      <c r="J558" s="8">
        <v>41842824</v>
      </c>
      <c r="K558" s="42">
        <v>41842824</v>
      </c>
    </row>
    <row r="559" spans="1:11" x14ac:dyDescent="0.25">
      <c r="A559" s="6" t="s">
        <v>212</v>
      </c>
      <c r="B559" s="7" t="s">
        <v>67</v>
      </c>
      <c r="C559" s="7">
        <v>860033418</v>
      </c>
      <c r="D559" s="7" t="s">
        <v>806</v>
      </c>
      <c r="E559" s="8">
        <v>0</v>
      </c>
      <c r="F559" s="8">
        <v>0</v>
      </c>
      <c r="G559" s="8">
        <v>0</v>
      </c>
      <c r="H559" s="8">
        <v>167860</v>
      </c>
      <c r="I559" s="8">
        <v>8682.98</v>
      </c>
      <c r="J559" s="8">
        <v>8682.98</v>
      </c>
      <c r="K559" s="42">
        <v>0</v>
      </c>
    </row>
    <row r="560" spans="1:11" x14ac:dyDescent="0.25">
      <c r="A560" s="6" t="s">
        <v>212</v>
      </c>
      <c r="B560" s="7" t="s">
        <v>67</v>
      </c>
      <c r="C560" s="7">
        <v>860035992</v>
      </c>
      <c r="D560" s="7" t="s">
        <v>684</v>
      </c>
      <c r="E560" s="8">
        <v>2531900</v>
      </c>
      <c r="F560" s="8">
        <v>2531900</v>
      </c>
      <c r="G560" s="8">
        <v>0</v>
      </c>
      <c r="H560" s="8">
        <v>2453468</v>
      </c>
      <c r="I560" s="8">
        <v>2453468</v>
      </c>
      <c r="J560" s="8">
        <v>2453468</v>
      </c>
      <c r="K560" s="42">
        <v>7321068</v>
      </c>
    </row>
    <row r="561" spans="1:11" x14ac:dyDescent="0.25">
      <c r="A561" s="6" t="s">
        <v>212</v>
      </c>
      <c r="B561" s="7" t="s">
        <v>67</v>
      </c>
      <c r="C561" s="7">
        <v>860038374</v>
      </c>
      <c r="D561" s="7" t="s">
        <v>686</v>
      </c>
      <c r="E561" s="8">
        <v>227661539</v>
      </c>
      <c r="F561" s="8">
        <v>729962373</v>
      </c>
      <c r="G561" s="8">
        <v>143800457</v>
      </c>
      <c r="H561" s="8">
        <v>19049412</v>
      </c>
      <c r="I561" s="8">
        <v>247912</v>
      </c>
      <c r="J561" s="8">
        <v>258451112</v>
      </c>
      <c r="K561" s="42">
        <v>247912</v>
      </c>
    </row>
    <row r="562" spans="1:11" x14ac:dyDescent="0.25">
      <c r="A562" s="6" t="s">
        <v>212</v>
      </c>
      <c r="B562" s="7" t="s">
        <v>67</v>
      </c>
      <c r="C562" s="7">
        <v>860051853</v>
      </c>
      <c r="D562" s="7" t="s">
        <v>807</v>
      </c>
      <c r="E562" s="8">
        <v>20180036</v>
      </c>
      <c r="F562" s="8">
        <v>74478473</v>
      </c>
      <c r="G562" s="8">
        <v>1605904</v>
      </c>
      <c r="H562" s="8">
        <v>1605904</v>
      </c>
      <c r="I562" s="8">
        <v>2366777</v>
      </c>
      <c r="J562" s="8">
        <v>60539192</v>
      </c>
      <c r="K562" s="42">
        <v>30242531.640000001</v>
      </c>
    </row>
    <row r="563" spans="1:11" x14ac:dyDescent="0.25">
      <c r="A563" s="6" t="s">
        <v>212</v>
      </c>
      <c r="B563" s="7" t="s">
        <v>67</v>
      </c>
      <c r="C563" s="7">
        <v>860056070</v>
      </c>
      <c r="D563" s="7" t="s">
        <v>808</v>
      </c>
      <c r="E563" s="8">
        <v>580068758</v>
      </c>
      <c r="F563" s="8">
        <v>250772325</v>
      </c>
      <c r="G563" s="8">
        <v>217442650.38999999</v>
      </c>
      <c r="H563" s="8">
        <v>342139914.38999999</v>
      </c>
      <c r="I563" s="8">
        <v>478754198.38999999</v>
      </c>
      <c r="J563" s="8">
        <v>813551849.38999999</v>
      </c>
      <c r="K563" s="42">
        <v>350028484.38999999</v>
      </c>
    </row>
    <row r="564" spans="1:11" x14ac:dyDescent="0.25">
      <c r="A564" s="6" t="s">
        <v>212</v>
      </c>
      <c r="B564" s="7" t="s">
        <v>67</v>
      </c>
      <c r="C564" s="7">
        <v>860066789</v>
      </c>
      <c r="D564" s="7" t="s">
        <v>809</v>
      </c>
      <c r="E564" s="8">
        <v>176940782.96000001</v>
      </c>
      <c r="F564" s="8">
        <v>2982985544</v>
      </c>
      <c r="G564" s="8">
        <v>554824110.63999999</v>
      </c>
      <c r="H564" s="8">
        <v>424034957.46000004</v>
      </c>
      <c r="I564" s="8">
        <v>386531172.09000003</v>
      </c>
      <c r="J564" s="8">
        <v>643535256.20000005</v>
      </c>
      <c r="K564" s="42">
        <v>630409798.18000007</v>
      </c>
    </row>
    <row r="565" spans="1:11" x14ac:dyDescent="0.25">
      <c r="A565" s="6" t="s">
        <v>212</v>
      </c>
      <c r="B565" s="7" t="s">
        <v>67</v>
      </c>
      <c r="C565" s="7">
        <v>860070301</v>
      </c>
      <c r="D565" s="7" t="s">
        <v>753</v>
      </c>
      <c r="E565" s="8">
        <v>0</v>
      </c>
      <c r="F565" s="8">
        <v>6501531</v>
      </c>
      <c r="G565" s="8">
        <v>611674.1</v>
      </c>
      <c r="H565" s="8">
        <v>611674.1</v>
      </c>
      <c r="I565" s="8">
        <v>320535</v>
      </c>
      <c r="J565" s="8">
        <v>-230266</v>
      </c>
      <c r="K565" s="42">
        <v>4594</v>
      </c>
    </row>
    <row r="566" spans="1:11" x14ac:dyDescent="0.25">
      <c r="A566" s="6" t="s">
        <v>212</v>
      </c>
      <c r="B566" s="7" t="s">
        <v>67</v>
      </c>
      <c r="C566" s="7">
        <v>860075558</v>
      </c>
      <c r="D566" s="7" t="s">
        <v>810</v>
      </c>
      <c r="E566" s="8">
        <v>275021513</v>
      </c>
      <c r="F566" s="8">
        <v>538351915</v>
      </c>
      <c r="G566" s="8">
        <v>290986485.21000004</v>
      </c>
      <c r="H566" s="8">
        <v>223122157.21000001</v>
      </c>
      <c r="I566" s="8">
        <v>230330809.21000001</v>
      </c>
      <c r="J566" s="8">
        <v>299042498.32999998</v>
      </c>
      <c r="K566" s="42">
        <v>280562457</v>
      </c>
    </row>
    <row r="567" spans="1:11" x14ac:dyDescent="0.25">
      <c r="A567" s="6" t="s">
        <v>212</v>
      </c>
      <c r="B567" s="7" t="s">
        <v>67</v>
      </c>
      <c r="C567" s="7">
        <v>860403721</v>
      </c>
      <c r="D567" s="7" t="s">
        <v>811</v>
      </c>
      <c r="E567" s="8">
        <v>279941620.04000002</v>
      </c>
      <c r="F567" s="8">
        <v>292429150</v>
      </c>
      <c r="G567" s="8">
        <v>164832005.18000001</v>
      </c>
      <c r="H567" s="8">
        <v>46960888.18</v>
      </c>
      <c r="I567" s="8">
        <v>60329324.579999998</v>
      </c>
      <c r="J567" s="8">
        <v>56568384.579999998</v>
      </c>
      <c r="K567" s="42">
        <v>56363309.079999998</v>
      </c>
    </row>
    <row r="568" spans="1:11" x14ac:dyDescent="0.25">
      <c r="A568" s="6" t="s">
        <v>212</v>
      </c>
      <c r="B568" s="7" t="s">
        <v>67</v>
      </c>
      <c r="C568" s="7">
        <v>860450780</v>
      </c>
      <c r="D568" s="7" t="s">
        <v>787</v>
      </c>
      <c r="E568" s="8">
        <v>0</v>
      </c>
      <c r="F568" s="8">
        <v>0</v>
      </c>
      <c r="G568" s="8">
        <v>0</v>
      </c>
      <c r="H568" s="8">
        <v>0</v>
      </c>
      <c r="I568" s="8">
        <v>0</v>
      </c>
      <c r="J568" s="8">
        <v>0</v>
      </c>
      <c r="K568" s="42">
        <v>2853906</v>
      </c>
    </row>
    <row r="569" spans="1:11" x14ac:dyDescent="0.25">
      <c r="A569" s="6" t="s">
        <v>212</v>
      </c>
      <c r="B569" s="7" t="s">
        <v>67</v>
      </c>
      <c r="C569" s="7">
        <v>860503634</v>
      </c>
      <c r="D569" s="7" t="s">
        <v>812</v>
      </c>
      <c r="E569" s="8">
        <v>0</v>
      </c>
      <c r="F569" s="8">
        <v>81948201</v>
      </c>
      <c r="G569" s="8">
        <v>11637170.1</v>
      </c>
      <c r="H569" s="8">
        <v>136589764</v>
      </c>
      <c r="I569" s="8">
        <v>136590130</v>
      </c>
      <c r="J569" s="8">
        <v>136590130</v>
      </c>
      <c r="K569" s="42">
        <v>140451854</v>
      </c>
    </row>
    <row r="570" spans="1:11" x14ac:dyDescent="0.25">
      <c r="A570" s="6" t="s">
        <v>212</v>
      </c>
      <c r="B570" s="7" t="s">
        <v>67</v>
      </c>
      <c r="C570" s="7">
        <v>860503837</v>
      </c>
      <c r="D570" s="7" t="s">
        <v>813</v>
      </c>
      <c r="E570" s="8">
        <v>14005306</v>
      </c>
      <c r="F570" s="8">
        <v>25258922</v>
      </c>
      <c r="G570" s="8">
        <v>1217748.01</v>
      </c>
      <c r="H570" s="8">
        <v>1217748.01</v>
      </c>
      <c r="I570" s="8">
        <v>5287548.01</v>
      </c>
      <c r="J570" s="8">
        <v>586198.01</v>
      </c>
      <c r="K570" s="42">
        <v>4288979</v>
      </c>
    </row>
    <row r="571" spans="1:11" x14ac:dyDescent="0.25">
      <c r="A571" s="6" t="s">
        <v>212</v>
      </c>
      <c r="B571" s="7" t="s">
        <v>67</v>
      </c>
      <c r="C571" s="7">
        <v>860517647</v>
      </c>
      <c r="D571" s="7" t="s">
        <v>814</v>
      </c>
      <c r="E571" s="8">
        <v>117071839</v>
      </c>
      <c r="F571" s="8">
        <v>129046067</v>
      </c>
      <c r="G571" s="8">
        <v>4718931</v>
      </c>
      <c r="H571" s="8">
        <v>4718931</v>
      </c>
      <c r="I571" s="8">
        <v>63102831</v>
      </c>
      <c r="J571" s="8">
        <v>0</v>
      </c>
      <c r="K571" s="42">
        <v>348438634</v>
      </c>
    </row>
    <row r="572" spans="1:11" x14ac:dyDescent="0.25">
      <c r="A572" s="6" t="s">
        <v>212</v>
      </c>
      <c r="B572" s="7" t="s">
        <v>67</v>
      </c>
      <c r="C572" s="7">
        <v>860524956</v>
      </c>
      <c r="D572" s="7" t="s">
        <v>685</v>
      </c>
      <c r="E572" s="8">
        <v>0</v>
      </c>
      <c r="F572" s="8">
        <v>0</v>
      </c>
      <c r="G572" s="8">
        <v>0</v>
      </c>
      <c r="H572" s="8">
        <v>10065446</v>
      </c>
      <c r="I572" s="8">
        <v>11069646</v>
      </c>
      <c r="J572" s="8">
        <v>10065446</v>
      </c>
      <c r="K572" s="42">
        <v>10065446</v>
      </c>
    </row>
    <row r="573" spans="1:11" x14ac:dyDescent="0.25">
      <c r="A573" s="6" t="s">
        <v>212</v>
      </c>
      <c r="B573" s="7" t="s">
        <v>67</v>
      </c>
      <c r="C573" s="7">
        <v>860535328</v>
      </c>
      <c r="D573" s="7" t="s">
        <v>815</v>
      </c>
      <c r="E573" s="8">
        <v>0</v>
      </c>
      <c r="F573" s="8">
        <v>0</v>
      </c>
      <c r="G573" s="8">
        <v>0</v>
      </c>
      <c r="H573" s="8">
        <v>787654</v>
      </c>
      <c r="I573" s="8">
        <v>787654</v>
      </c>
      <c r="J573" s="8">
        <v>787654</v>
      </c>
      <c r="K573" s="42">
        <v>1695480</v>
      </c>
    </row>
    <row r="574" spans="1:11" x14ac:dyDescent="0.25">
      <c r="A574" s="6" t="s">
        <v>212</v>
      </c>
      <c r="B574" s="7" t="s">
        <v>67</v>
      </c>
      <c r="C574" s="7">
        <v>890307400</v>
      </c>
      <c r="D574" s="7" t="s">
        <v>816</v>
      </c>
      <c r="E574" s="8">
        <v>21022080</v>
      </c>
      <c r="F574" s="8">
        <v>27063983</v>
      </c>
      <c r="G574" s="8">
        <v>13327862</v>
      </c>
      <c r="H574" s="8">
        <v>29602826</v>
      </c>
      <c r="I574" s="8">
        <v>26710640</v>
      </c>
      <c r="J574" s="8">
        <v>26710640</v>
      </c>
      <c r="K574" s="42">
        <v>0</v>
      </c>
    </row>
    <row r="575" spans="1:11" x14ac:dyDescent="0.25">
      <c r="A575" s="6" t="s">
        <v>212</v>
      </c>
      <c r="B575" s="7" t="s">
        <v>67</v>
      </c>
      <c r="C575" s="7">
        <v>890312779</v>
      </c>
      <c r="D575" s="7" t="s">
        <v>788</v>
      </c>
      <c r="E575" s="8">
        <v>0</v>
      </c>
      <c r="F575" s="8">
        <v>0</v>
      </c>
      <c r="G575" s="8">
        <v>0</v>
      </c>
      <c r="H575" s="8">
        <v>0</v>
      </c>
      <c r="I575" s="8">
        <v>0</v>
      </c>
      <c r="J575" s="8">
        <v>0</v>
      </c>
      <c r="K575" s="42">
        <v>6413349</v>
      </c>
    </row>
    <row r="576" spans="1:11" x14ac:dyDescent="0.25">
      <c r="A576" s="6" t="s">
        <v>212</v>
      </c>
      <c r="B576" s="7" t="s">
        <v>67</v>
      </c>
      <c r="C576" s="7">
        <v>890481276</v>
      </c>
      <c r="D576" s="7" t="s">
        <v>817</v>
      </c>
      <c r="E576" s="8">
        <v>0</v>
      </c>
      <c r="F576" s="8">
        <v>7018.8899999996647</v>
      </c>
      <c r="G576" s="8">
        <v>7019</v>
      </c>
      <c r="H576" s="8">
        <v>7019</v>
      </c>
      <c r="I576" s="8">
        <v>7019</v>
      </c>
      <c r="J576" s="8">
        <v>70804</v>
      </c>
      <c r="K576" s="42">
        <v>88796</v>
      </c>
    </row>
    <row r="577" spans="1:11" x14ac:dyDescent="0.25">
      <c r="A577" s="6" t="s">
        <v>212</v>
      </c>
      <c r="B577" s="7" t="s">
        <v>67</v>
      </c>
      <c r="C577" s="7">
        <v>891000692</v>
      </c>
      <c r="D577" s="7" t="s">
        <v>818</v>
      </c>
      <c r="E577" s="8">
        <v>192236</v>
      </c>
      <c r="F577" s="8">
        <v>4523698</v>
      </c>
      <c r="G577" s="8">
        <v>9089575</v>
      </c>
      <c r="H577" s="8">
        <v>9089575</v>
      </c>
      <c r="I577" s="8">
        <v>11295334</v>
      </c>
      <c r="J577" s="8">
        <v>11295334</v>
      </c>
      <c r="K577" s="42">
        <v>12277501</v>
      </c>
    </row>
    <row r="578" spans="1:11" x14ac:dyDescent="0.25">
      <c r="A578" s="6" t="s">
        <v>212</v>
      </c>
      <c r="B578" s="7" t="s">
        <v>67</v>
      </c>
      <c r="C578" s="7">
        <v>891780111</v>
      </c>
      <c r="D578" s="7" t="s">
        <v>819</v>
      </c>
      <c r="E578" s="8">
        <v>0</v>
      </c>
      <c r="F578" s="8">
        <v>0</v>
      </c>
      <c r="G578" s="8">
        <v>686660</v>
      </c>
      <c r="H578" s="8">
        <v>686660</v>
      </c>
      <c r="I578" s="8">
        <v>1090179</v>
      </c>
      <c r="J578" s="8">
        <v>1090179</v>
      </c>
      <c r="K578" s="42">
        <v>1090179</v>
      </c>
    </row>
    <row r="579" spans="1:11" x14ac:dyDescent="0.25">
      <c r="A579" s="6" t="s">
        <v>212</v>
      </c>
      <c r="B579" s="7" t="s">
        <v>67</v>
      </c>
      <c r="C579" s="7">
        <v>891801101</v>
      </c>
      <c r="D579" s="7" t="s">
        <v>820</v>
      </c>
      <c r="E579" s="8">
        <v>0</v>
      </c>
      <c r="F579" s="8">
        <v>0</v>
      </c>
      <c r="G579" s="8">
        <v>6516616.5499999998</v>
      </c>
      <c r="H579" s="8">
        <v>6516616.5499999998</v>
      </c>
      <c r="I579" s="8">
        <v>29059008.550000001</v>
      </c>
      <c r="J579" s="8">
        <v>1379459</v>
      </c>
      <c r="K579" s="42">
        <v>1379459</v>
      </c>
    </row>
    <row r="580" spans="1:11" x14ac:dyDescent="0.25">
      <c r="A580" s="6" t="s">
        <v>212</v>
      </c>
      <c r="B580" s="7" t="s">
        <v>67</v>
      </c>
      <c r="C580" s="7">
        <v>899999063</v>
      </c>
      <c r="D580" s="7" t="s">
        <v>758</v>
      </c>
      <c r="E580" s="8">
        <v>27489363</v>
      </c>
      <c r="F580" s="8">
        <v>3084795</v>
      </c>
      <c r="G580" s="8">
        <v>0</v>
      </c>
      <c r="H580" s="8">
        <v>0</v>
      </c>
      <c r="I580" s="8">
        <v>0</v>
      </c>
      <c r="J580" s="8">
        <v>0</v>
      </c>
      <c r="K580" s="42">
        <v>401300</v>
      </c>
    </row>
    <row r="581" spans="1:11" x14ac:dyDescent="0.25">
      <c r="A581" s="6" t="s">
        <v>212</v>
      </c>
      <c r="B581" s="7" t="s">
        <v>67</v>
      </c>
      <c r="C581" s="7">
        <v>900097103</v>
      </c>
      <c r="D581" s="7" t="s">
        <v>821</v>
      </c>
      <c r="E581" s="8">
        <v>13505100</v>
      </c>
      <c r="F581" s="8">
        <v>0</v>
      </c>
      <c r="G581" s="8">
        <v>0</v>
      </c>
      <c r="H581" s="8">
        <v>-315758.5</v>
      </c>
      <c r="I581" s="8">
        <v>1658791.5</v>
      </c>
      <c r="J581" s="8">
        <v>1658791.5</v>
      </c>
      <c r="K581" s="42">
        <v>1898199</v>
      </c>
    </row>
    <row r="582" spans="1:11" x14ac:dyDescent="0.25">
      <c r="A582" s="6" t="s">
        <v>212</v>
      </c>
      <c r="B582" s="7" t="s">
        <v>67</v>
      </c>
      <c r="C582" s="7">
        <v>8605173021</v>
      </c>
      <c r="D582" s="7" t="s">
        <v>822</v>
      </c>
      <c r="E582" s="8">
        <v>0</v>
      </c>
      <c r="F582" s="8">
        <v>0</v>
      </c>
      <c r="G582" s="8">
        <v>23686453.84</v>
      </c>
      <c r="H582" s="8">
        <v>33721196.269999996</v>
      </c>
      <c r="I582" s="8">
        <v>27735341.27</v>
      </c>
      <c r="J582" s="8">
        <v>41654269</v>
      </c>
      <c r="K582" s="42">
        <v>23935057</v>
      </c>
    </row>
    <row r="583" spans="1:11" x14ac:dyDescent="0.25">
      <c r="A583" s="6" t="s">
        <v>132</v>
      </c>
      <c r="B583" s="7" t="s">
        <v>133</v>
      </c>
      <c r="C583" s="7">
        <v>830008686</v>
      </c>
      <c r="D583" s="7" t="s">
        <v>774</v>
      </c>
      <c r="E583" s="8">
        <v>8860221</v>
      </c>
      <c r="F583" s="8">
        <v>36738933</v>
      </c>
      <c r="G583" s="8">
        <v>103687043.74000001</v>
      </c>
      <c r="H583" s="8">
        <v>-25506997.460000008</v>
      </c>
      <c r="I583" s="8">
        <v>39351382.389999986</v>
      </c>
      <c r="J583" s="8">
        <v>210484230</v>
      </c>
      <c r="K583" s="42">
        <v>187379814</v>
      </c>
    </row>
    <row r="584" spans="1:11" x14ac:dyDescent="0.25">
      <c r="A584" s="6" t="s">
        <v>132</v>
      </c>
      <c r="B584" s="7" t="s">
        <v>133</v>
      </c>
      <c r="C584" s="7">
        <v>860002180</v>
      </c>
      <c r="D584" s="7" t="s">
        <v>823</v>
      </c>
      <c r="E584" s="8">
        <v>480888125.99000001</v>
      </c>
      <c r="F584" s="8">
        <v>407553841.99000001</v>
      </c>
      <c r="G584" s="8">
        <v>330242854.44999999</v>
      </c>
      <c r="H584" s="8">
        <v>268488537.44999999</v>
      </c>
      <c r="I584" s="8">
        <v>282047745.44999999</v>
      </c>
      <c r="J584" s="8">
        <v>267153843</v>
      </c>
      <c r="K584" s="42">
        <v>286279863</v>
      </c>
    </row>
    <row r="585" spans="1:11" x14ac:dyDescent="0.25">
      <c r="A585" s="6" t="s">
        <v>132</v>
      </c>
      <c r="B585" s="7" t="s">
        <v>133</v>
      </c>
      <c r="C585" s="7">
        <v>860002184</v>
      </c>
      <c r="D585" s="7" t="s">
        <v>824</v>
      </c>
      <c r="E585" s="8">
        <v>453783787</v>
      </c>
      <c r="F585" s="8">
        <v>791257978.68000007</v>
      </c>
      <c r="G585" s="8">
        <v>1255590555.75</v>
      </c>
      <c r="H585" s="8">
        <v>1023901408.75</v>
      </c>
      <c r="I585" s="8">
        <v>795191881.39999986</v>
      </c>
      <c r="J585" s="8">
        <v>935917308.82999992</v>
      </c>
      <c r="K585" s="42">
        <v>848187179.82999992</v>
      </c>
    </row>
    <row r="586" spans="1:11" x14ac:dyDescent="0.25">
      <c r="A586" s="6" t="s">
        <v>132</v>
      </c>
      <c r="B586" s="7" t="s">
        <v>133</v>
      </c>
      <c r="C586" s="7">
        <v>860002400</v>
      </c>
      <c r="D586" s="7" t="s">
        <v>825</v>
      </c>
      <c r="E586" s="8">
        <v>1380380615.6400001</v>
      </c>
      <c r="F586" s="8">
        <v>1362445861</v>
      </c>
      <c r="G586" s="8">
        <v>895041018.55999994</v>
      </c>
      <c r="H586" s="8">
        <v>1076491079.6399999</v>
      </c>
      <c r="I586" s="8">
        <v>875825282.28999996</v>
      </c>
      <c r="J586" s="8">
        <v>824612965.94000006</v>
      </c>
      <c r="K586" s="42">
        <v>649029066.93999994</v>
      </c>
    </row>
    <row r="587" spans="1:11" x14ac:dyDescent="0.25">
      <c r="A587" s="6" t="s">
        <v>132</v>
      </c>
      <c r="B587" s="7" t="s">
        <v>133</v>
      </c>
      <c r="C587" s="7">
        <v>860002534</v>
      </c>
      <c r="D587" s="7" t="s">
        <v>733</v>
      </c>
      <c r="E587" s="8">
        <v>0</v>
      </c>
      <c r="F587" s="8">
        <v>88998787</v>
      </c>
      <c r="G587" s="8">
        <v>93530987</v>
      </c>
      <c r="H587" s="8">
        <v>88998787</v>
      </c>
      <c r="I587" s="8">
        <v>188716323</v>
      </c>
      <c r="J587" s="8">
        <v>189794933.79000002</v>
      </c>
      <c r="K587" s="42">
        <v>600337514.78999996</v>
      </c>
    </row>
    <row r="588" spans="1:11" x14ac:dyDescent="0.25">
      <c r="A588" s="6" t="s">
        <v>132</v>
      </c>
      <c r="B588" s="7" t="s">
        <v>133</v>
      </c>
      <c r="C588" s="7">
        <v>860009578</v>
      </c>
      <c r="D588" s="7" t="s">
        <v>826</v>
      </c>
      <c r="E588" s="8">
        <v>476698307</v>
      </c>
      <c r="F588" s="8">
        <v>312879631</v>
      </c>
      <c r="G588" s="8">
        <v>213136332.22999999</v>
      </c>
      <c r="H588" s="8">
        <v>3466611189.5999999</v>
      </c>
      <c r="I588" s="8">
        <v>3740509863.6599994</v>
      </c>
      <c r="J588" s="8">
        <v>3665682669.9099998</v>
      </c>
      <c r="K588" s="42">
        <v>3339502243.9099989</v>
      </c>
    </row>
    <row r="589" spans="1:11" x14ac:dyDescent="0.25">
      <c r="A589" s="6" t="s">
        <v>132</v>
      </c>
      <c r="B589" s="7" t="s">
        <v>133</v>
      </c>
      <c r="C589" s="7">
        <v>860026182</v>
      </c>
      <c r="D589" s="7" t="s">
        <v>827</v>
      </c>
      <c r="E589" s="8">
        <v>0</v>
      </c>
      <c r="F589" s="8">
        <v>0</v>
      </c>
      <c r="G589" s="8">
        <v>0</v>
      </c>
      <c r="H589" s="8">
        <v>0</v>
      </c>
      <c r="I589" s="8">
        <v>0</v>
      </c>
      <c r="J589" s="8">
        <v>-1956633</v>
      </c>
      <c r="K589" s="42">
        <v>-1956633</v>
      </c>
    </row>
    <row r="590" spans="1:11" x14ac:dyDescent="0.25">
      <c r="A590" s="6" t="s">
        <v>132</v>
      </c>
      <c r="B590" s="7" t="s">
        <v>133</v>
      </c>
      <c r="C590" s="7">
        <v>860028415</v>
      </c>
      <c r="D590" s="7" t="s">
        <v>828</v>
      </c>
      <c r="E590" s="8">
        <v>16985521</v>
      </c>
      <c r="F590" s="8">
        <v>588900</v>
      </c>
      <c r="G590" s="8">
        <v>0</v>
      </c>
      <c r="H590" s="8">
        <v>0</v>
      </c>
      <c r="I590" s="8">
        <v>0</v>
      </c>
      <c r="J590" s="8">
        <v>0</v>
      </c>
      <c r="K590" s="42">
        <v>0</v>
      </c>
    </row>
    <row r="591" spans="1:11" x14ac:dyDescent="0.25">
      <c r="A591" s="6" t="s">
        <v>132</v>
      </c>
      <c r="B591" s="7" t="s">
        <v>133</v>
      </c>
      <c r="C591" s="7">
        <v>860037013</v>
      </c>
      <c r="D591" s="7" t="s">
        <v>829</v>
      </c>
      <c r="E591" s="8">
        <v>3077787080.6999998</v>
      </c>
      <c r="F591" s="8">
        <v>2434792823.6999998</v>
      </c>
      <c r="G591" s="8">
        <v>2100054524.4400001</v>
      </c>
      <c r="H591" s="8">
        <v>1783439746.1900001</v>
      </c>
      <c r="I591" s="8">
        <v>1285961712.21</v>
      </c>
      <c r="J591" s="8">
        <v>1460565026.04</v>
      </c>
      <c r="K591" s="42">
        <v>1130697593.2099998</v>
      </c>
    </row>
    <row r="592" spans="1:11" x14ac:dyDescent="0.25">
      <c r="A592" s="6" t="s">
        <v>132</v>
      </c>
      <c r="B592" s="7" t="s">
        <v>133</v>
      </c>
      <c r="C592" s="7">
        <v>860039988</v>
      </c>
      <c r="D592" s="7" t="s">
        <v>830</v>
      </c>
      <c r="E592" s="8">
        <v>155327326</v>
      </c>
      <c r="F592" s="8">
        <v>157358508</v>
      </c>
      <c r="G592" s="8">
        <v>150975753</v>
      </c>
      <c r="H592" s="8">
        <v>112779828</v>
      </c>
      <c r="I592" s="8">
        <v>108130565</v>
      </c>
      <c r="J592" s="8">
        <v>104895828</v>
      </c>
      <c r="K592" s="42">
        <v>127641517</v>
      </c>
    </row>
    <row r="593" spans="1:11" x14ac:dyDescent="0.25">
      <c r="A593" s="6" t="s">
        <v>132</v>
      </c>
      <c r="B593" s="7" t="s">
        <v>133</v>
      </c>
      <c r="C593" s="7">
        <v>860524654</v>
      </c>
      <c r="D593" s="7" t="s">
        <v>741</v>
      </c>
      <c r="E593" s="8">
        <v>33751412</v>
      </c>
      <c r="F593" s="8">
        <v>28362183</v>
      </c>
      <c r="G593" s="8">
        <v>52249118</v>
      </c>
      <c r="H593" s="8">
        <v>51921719</v>
      </c>
      <c r="I593" s="8">
        <v>78765954</v>
      </c>
      <c r="J593" s="8">
        <v>105449564</v>
      </c>
      <c r="K593" s="42">
        <v>85207919</v>
      </c>
    </row>
    <row r="594" spans="1:11" x14ac:dyDescent="0.25">
      <c r="A594" s="6" t="s">
        <v>132</v>
      </c>
      <c r="B594" s="7" t="s">
        <v>133</v>
      </c>
      <c r="C594" s="7">
        <v>890903407</v>
      </c>
      <c r="D594" s="7" t="s">
        <v>831</v>
      </c>
      <c r="E594" s="8">
        <v>410643371</v>
      </c>
      <c r="F594" s="8">
        <v>402317539</v>
      </c>
      <c r="G594" s="8">
        <v>830077346.8900001</v>
      </c>
      <c r="H594" s="8">
        <v>544836424.49000001</v>
      </c>
      <c r="I594" s="8">
        <v>693096502.97000003</v>
      </c>
      <c r="J594" s="8">
        <v>859221739.86000013</v>
      </c>
      <c r="K594" s="42">
        <v>1056699191.86</v>
      </c>
    </row>
    <row r="595" spans="1:11" x14ac:dyDescent="0.25">
      <c r="A595" s="6" t="s">
        <v>132</v>
      </c>
      <c r="B595" s="7" t="s">
        <v>133</v>
      </c>
      <c r="C595" s="7">
        <v>891700037</v>
      </c>
      <c r="D595" s="7" t="s">
        <v>832</v>
      </c>
      <c r="E595" s="8">
        <v>4167723</v>
      </c>
      <c r="F595" s="8">
        <v>82830949</v>
      </c>
      <c r="G595" s="8">
        <v>83676068.100000009</v>
      </c>
      <c r="H595" s="8">
        <v>210288905.88</v>
      </c>
      <c r="I595" s="8">
        <v>202902661.09999999</v>
      </c>
      <c r="J595" s="8">
        <v>231874185.09999999</v>
      </c>
      <c r="K595" s="42">
        <v>204391189.69999999</v>
      </c>
    </row>
    <row r="596" spans="1:11" x14ac:dyDescent="0.25">
      <c r="A596" s="6" t="s">
        <v>132</v>
      </c>
      <c r="B596" s="7" t="s">
        <v>133</v>
      </c>
      <c r="C596" s="7">
        <v>900200435</v>
      </c>
      <c r="D596" s="7" t="s">
        <v>833</v>
      </c>
      <c r="E596" s="8">
        <v>0</v>
      </c>
      <c r="F596" s="8">
        <v>0</v>
      </c>
      <c r="G596" s="8">
        <v>0</v>
      </c>
      <c r="H596" s="8">
        <v>1214844</v>
      </c>
      <c r="I596" s="8">
        <v>3590847</v>
      </c>
      <c r="J596" s="8">
        <v>3695854</v>
      </c>
      <c r="K596" s="42">
        <v>4131654</v>
      </c>
    </row>
    <row r="597" spans="1:11" x14ac:dyDescent="0.25">
      <c r="A597" s="6" t="s">
        <v>184</v>
      </c>
      <c r="B597" s="7" t="s">
        <v>133</v>
      </c>
      <c r="C597" s="7">
        <v>900462447</v>
      </c>
      <c r="D597" s="7" t="s">
        <v>834</v>
      </c>
      <c r="E597" s="8">
        <v>3275034062.2399998</v>
      </c>
      <c r="F597" s="8">
        <v>3536327272</v>
      </c>
      <c r="G597" s="8">
        <v>3536327938.4099998</v>
      </c>
      <c r="H597" s="8">
        <v>3540245295.4099998</v>
      </c>
      <c r="I597" s="8">
        <v>3096336162.4099998</v>
      </c>
      <c r="J597" s="8">
        <v>2875407004.4099998</v>
      </c>
      <c r="K597" s="42">
        <v>2843438710.4099998</v>
      </c>
    </row>
    <row r="598" spans="1:11" x14ac:dyDescent="0.25">
      <c r="A598" s="6" t="s">
        <v>184</v>
      </c>
      <c r="B598" s="7" t="s">
        <v>133</v>
      </c>
      <c r="C598" s="7">
        <v>901037916</v>
      </c>
      <c r="D598" s="7" t="s">
        <v>344</v>
      </c>
      <c r="E598" s="8">
        <v>9996044108.829998</v>
      </c>
      <c r="F598" s="8">
        <v>6076027795.9399996</v>
      </c>
      <c r="G598" s="8">
        <v>2948354196.0800004</v>
      </c>
      <c r="H598" s="8">
        <v>4049967276.8699994</v>
      </c>
      <c r="I598" s="8">
        <v>4675134038.1999998</v>
      </c>
      <c r="J598" s="8">
        <v>4496464669.7199993</v>
      </c>
      <c r="K598" s="42">
        <v>2697096434.3900003</v>
      </c>
    </row>
    <row r="599" spans="1:11" x14ac:dyDescent="0.25">
      <c r="A599" s="6" t="s">
        <v>56</v>
      </c>
      <c r="B599" s="7" t="s">
        <v>57</v>
      </c>
      <c r="C599" s="7">
        <v>800044785</v>
      </c>
      <c r="D599" s="7" t="s">
        <v>835</v>
      </c>
      <c r="E599" s="8">
        <v>0</v>
      </c>
      <c r="F599" s="8">
        <v>0</v>
      </c>
      <c r="G599" s="8">
        <v>0</v>
      </c>
      <c r="H599" s="8">
        <v>0</v>
      </c>
      <c r="I599" s="8">
        <v>30300</v>
      </c>
      <c r="J599" s="8">
        <v>30300</v>
      </c>
      <c r="K599" s="42">
        <v>30300</v>
      </c>
    </row>
    <row r="600" spans="1:11" x14ac:dyDescent="0.25">
      <c r="A600" s="6" t="s">
        <v>56</v>
      </c>
      <c r="B600" s="7" t="s">
        <v>57</v>
      </c>
      <c r="C600" s="7">
        <v>800088702</v>
      </c>
      <c r="D600" s="7" t="s">
        <v>316</v>
      </c>
      <c r="E600" s="8">
        <v>1174427987.5999999</v>
      </c>
      <c r="F600" s="8">
        <v>896620242.39999998</v>
      </c>
      <c r="G600" s="8">
        <v>768252152.86000001</v>
      </c>
      <c r="H600" s="8">
        <v>263341229.99999994</v>
      </c>
      <c r="I600" s="8">
        <v>307225445.46000004</v>
      </c>
      <c r="J600" s="8">
        <v>139443545.24000001</v>
      </c>
      <c r="K600" s="42">
        <v>33195588</v>
      </c>
    </row>
    <row r="601" spans="1:11" x14ac:dyDescent="0.25">
      <c r="A601" s="6" t="s">
        <v>56</v>
      </c>
      <c r="B601" s="7" t="s">
        <v>57</v>
      </c>
      <c r="C601" s="7">
        <v>800130907</v>
      </c>
      <c r="D601" s="7" t="s">
        <v>318</v>
      </c>
      <c r="E601" s="8">
        <v>2845434877</v>
      </c>
      <c r="F601" s="8">
        <v>2225462713</v>
      </c>
      <c r="G601" s="8">
        <v>3356034932.8500004</v>
      </c>
      <c r="H601" s="8">
        <v>1340547653.76</v>
      </c>
      <c r="I601" s="8">
        <v>738010783.51999998</v>
      </c>
      <c r="J601" s="8">
        <v>325103887.22000003</v>
      </c>
      <c r="K601" s="42">
        <v>129792196</v>
      </c>
    </row>
    <row r="602" spans="1:11" x14ac:dyDescent="0.25">
      <c r="A602" s="6" t="s">
        <v>56</v>
      </c>
      <c r="B602" s="7" t="s">
        <v>57</v>
      </c>
      <c r="C602" s="7">
        <v>800211025</v>
      </c>
      <c r="D602" s="7" t="s">
        <v>836</v>
      </c>
      <c r="E602" s="8">
        <v>0</v>
      </c>
      <c r="F602" s="8">
        <v>0</v>
      </c>
      <c r="G602" s="8">
        <v>46400</v>
      </c>
      <c r="H602" s="8">
        <v>0</v>
      </c>
      <c r="I602" s="8">
        <v>0</v>
      </c>
      <c r="J602" s="8">
        <v>0</v>
      </c>
      <c r="K602" s="42">
        <v>0</v>
      </c>
    </row>
    <row r="603" spans="1:11" x14ac:dyDescent="0.25">
      <c r="A603" s="6" t="s">
        <v>56</v>
      </c>
      <c r="B603" s="7" t="s">
        <v>57</v>
      </c>
      <c r="C603" s="7">
        <v>800235798</v>
      </c>
      <c r="D603" s="7" t="s">
        <v>837</v>
      </c>
      <c r="E603" s="8">
        <v>0</v>
      </c>
      <c r="F603" s="8">
        <v>0</v>
      </c>
      <c r="G603" s="8">
        <v>0</v>
      </c>
      <c r="H603" s="8">
        <v>1903176</v>
      </c>
      <c r="I603" s="8">
        <v>1903176</v>
      </c>
      <c r="J603" s="8">
        <v>-22777319.359999999</v>
      </c>
      <c r="K603" s="42">
        <v>1903176</v>
      </c>
    </row>
    <row r="604" spans="1:11" x14ac:dyDescent="0.25">
      <c r="A604" s="6" t="s">
        <v>56</v>
      </c>
      <c r="B604" s="7" t="s">
        <v>57</v>
      </c>
      <c r="C604" s="7">
        <v>800251440</v>
      </c>
      <c r="D604" s="7" t="s">
        <v>320</v>
      </c>
      <c r="E604" s="8">
        <v>4224815457</v>
      </c>
      <c r="F604" s="8">
        <v>2266938935</v>
      </c>
      <c r="G604" s="8">
        <v>1737303191</v>
      </c>
      <c r="H604" s="8">
        <v>628203638.45000005</v>
      </c>
      <c r="I604" s="8">
        <v>559102901.29999995</v>
      </c>
      <c r="J604" s="8">
        <v>242734574</v>
      </c>
      <c r="K604" s="42">
        <v>242010147</v>
      </c>
    </row>
    <row r="605" spans="1:11" x14ac:dyDescent="0.25">
      <c r="A605" s="6" t="s">
        <v>56</v>
      </c>
      <c r="B605" s="7" t="s">
        <v>57</v>
      </c>
      <c r="C605" s="7">
        <v>805001157</v>
      </c>
      <c r="D605" s="7" t="s">
        <v>321</v>
      </c>
      <c r="E605" s="8">
        <v>26030375</v>
      </c>
      <c r="F605" s="8">
        <v>23555342</v>
      </c>
      <c r="G605" s="8">
        <v>41125823.850000001</v>
      </c>
      <c r="H605" s="8">
        <v>54904816</v>
      </c>
      <c r="I605" s="8">
        <v>34362227</v>
      </c>
      <c r="J605" s="8">
        <v>31425846</v>
      </c>
      <c r="K605" s="42">
        <v>12188606</v>
      </c>
    </row>
    <row r="606" spans="1:11" x14ac:dyDescent="0.25">
      <c r="A606" s="6" t="s">
        <v>56</v>
      </c>
      <c r="B606" s="7" t="s">
        <v>57</v>
      </c>
      <c r="C606" s="7">
        <v>806008394</v>
      </c>
      <c r="D606" s="7" t="s">
        <v>322</v>
      </c>
      <c r="E606" s="8">
        <v>3948476452.0799999</v>
      </c>
      <c r="F606" s="8">
        <v>4335218853</v>
      </c>
      <c r="G606" s="8">
        <v>2468907778.1999998</v>
      </c>
      <c r="H606" s="8">
        <v>1885738308.9000003</v>
      </c>
      <c r="I606" s="8">
        <v>1227905861.71</v>
      </c>
      <c r="J606" s="8">
        <v>1703358993.27</v>
      </c>
      <c r="K606" s="42">
        <v>1660777697.3199999</v>
      </c>
    </row>
    <row r="607" spans="1:11" x14ac:dyDescent="0.25">
      <c r="A607" s="6" t="s">
        <v>56</v>
      </c>
      <c r="B607" s="7" t="s">
        <v>57</v>
      </c>
      <c r="C607" s="7">
        <v>809008362</v>
      </c>
      <c r="D607" s="7" t="s">
        <v>323</v>
      </c>
      <c r="E607" s="8">
        <v>1941041349.5</v>
      </c>
      <c r="F607" s="8">
        <v>1205223612.5</v>
      </c>
      <c r="G607" s="8">
        <v>920942137.70000005</v>
      </c>
      <c r="H607" s="8">
        <v>409273667.89999998</v>
      </c>
      <c r="I607" s="8">
        <v>347693862.19999999</v>
      </c>
      <c r="J607" s="8">
        <v>302026806.35000002</v>
      </c>
      <c r="K607" s="42">
        <v>261661546.34999999</v>
      </c>
    </row>
    <row r="608" spans="1:11" x14ac:dyDescent="0.25">
      <c r="A608" s="6" t="s">
        <v>56</v>
      </c>
      <c r="B608" s="7" t="s">
        <v>57</v>
      </c>
      <c r="C608" s="7">
        <v>809009793</v>
      </c>
      <c r="D608" s="7" t="s">
        <v>838</v>
      </c>
      <c r="E608" s="8">
        <v>0</v>
      </c>
      <c r="F608" s="8">
        <v>0</v>
      </c>
      <c r="G608" s="8">
        <v>0</v>
      </c>
      <c r="H608" s="8">
        <v>1195900</v>
      </c>
      <c r="I608" s="8">
        <v>1195900</v>
      </c>
      <c r="J608" s="8">
        <v>1195900</v>
      </c>
      <c r="K608" s="42">
        <v>1195900</v>
      </c>
    </row>
    <row r="609" spans="1:11" x14ac:dyDescent="0.25">
      <c r="A609" s="6" t="s">
        <v>56</v>
      </c>
      <c r="B609" s="7" t="s">
        <v>57</v>
      </c>
      <c r="C609" s="7">
        <v>817000248</v>
      </c>
      <c r="D609" s="7" t="s">
        <v>324</v>
      </c>
      <c r="E609" s="8">
        <v>177919714</v>
      </c>
      <c r="F609" s="8">
        <v>320991948</v>
      </c>
      <c r="G609" s="8">
        <v>325576462.00999999</v>
      </c>
      <c r="H609" s="8">
        <v>326641619.50999999</v>
      </c>
      <c r="I609" s="8">
        <v>333026241.50999999</v>
      </c>
      <c r="J609" s="8">
        <v>321051847.39999992</v>
      </c>
      <c r="K609" s="42">
        <v>1372301599.0100002</v>
      </c>
    </row>
    <row r="610" spans="1:11" x14ac:dyDescent="0.25">
      <c r="A610" s="6" t="s">
        <v>56</v>
      </c>
      <c r="B610" s="7" t="s">
        <v>57</v>
      </c>
      <c r="C610" s="7">
        <v>817001773</v>
      </c>
      <c r="D610" s="7" t="s">
        <v>325</v>
      </c>
      <c r="E610" s="8">
        <v>361842125</v>
      </c>
      <c r="F610" s="8">
        <v>205369992</v>
      </c>
      <c r="G610" s="8">
        <v>243291385</v>
      </c>
      <c r="H610" s="8">
        <v>197096271</v>
      </c>
      <c r="I610" s="8">
        <v>131988487</v>
      </c>
      <c r="J610" s="8">
        <v>113670350</v>
      </c>
      <c r="K610" s="42">
        <v>184083119</v>
      </c>
    </row>
    <row r="611" spans="1:11" x14ac:dyDescent="0.25">
      <c r="A611" s="6" t="s">
        <v>56</v>
      </c>
      <c r="B611" s="7" t="s">
        <v>57</v>
      </c>
      <c r="C611" s="7">
        <v>824001398</v>
      </c>
      <c r="D611" s="7" t="s">
        <v>326</v>
      </c>
      <c r="E611" s="8">
        <v>419045615</v>
      </c>
      <c r="F611" s="8">
        <v>304123751</v>
      </c>
      <c r="G611" s="8">
        <v>202031441.59999999</v>
      </c>
      <c r="H611" s="8">
        <v>151122426.59999999</v>
      </c>
      <c r="I611" s="8">
        <v>59254821.599999994</v>
      </c>
      <c r="J611" s="8">
        <v>36740678.599999994</v>
      </c>
      <c r="K611" s="42">
        <v>56258189.599999994</v>
      </c>
    </row>
    <row r="612" spans="1:11" x14ac:dyDescent="0.25">
      <c r="A612" s="6" t="s">
        <v>56</v>
      </c>
      <c r="B612" s="7" t="s">
        <v>57</v>
      </c>
      <c r="C612" s="7">
        <v>830003564</v>
      </c>
      <c r="D612" s="7" t="s">
        <v>327</v>
      </c>
      <c r="E612" s="8">
        <v>7188161662.1499996</v>
      </c>
      <c r="F612" s="8">
        <v>7754479973.2600002</v>
      </c>
      <c r="G612" s="8">
        <v>4057354772.3000002</v>
      </c>
      <c r="H612" s="8">
        <v>2806739021.0799999</v>
      </c>
      <c r="I612" s="8">
        <v>1999206978.4000003</v>
      </c>
      <c r="J612" s="8">
        <v>1835748270.5899999</v>
      </c>
      <c r="K612" s="42">
        <v>1884545236.3100002</v>
      </c>
    </row>
    <row r="613" spans="1:11" x14ac:dyDescent="0.25">
      <c r="A613" s="6" t="s">
        <v>56</v>
      </c>
      <c r="B613" s="7" t="s">
        <v>57</v>
      </c>
      <c r="C613" s="7">
        <v>830113831</v>
      </c>
      <c r="D613" s="7" t="s">
        <v>328</v>
      </c>
      <c r="E613" s="8">
        <v>246497478</v>
      </c>
      <c r="F613" s="8">
        <v>216613736</v>
      </c>
      <c r="G613" s="8">
        <v>281715342.11000001</v>
      </c>
      <c r="H613" s="8">
        <v>143419748.73000002</v>
      </c>
      <c r="I613" s="8">
        <v>139838460.61000001</v>
      </c>
      <c r="J613" s="8">
        <v>13126086</v>
      </c>
      <c r="K613" s="42">
        <v>10083544.5</v>
      </c>
    </row>
    <row r="614" spans="1:11" x14ac:dyDescent="0.25">
      <c r="A614" s="6" t="s">
        <v>56</v>
      </c>
      <c r="B614" s="7" t="s">
        <v>57</v>
      </c>
      <c r="C614" s="7">
        <v>837000084</v>
      </c>
      <c r="D614" s="7" t="s">
        <v>329</v>
      </c>
      <c r="E614" s="8">
        <v>752218633.76999998</v>
      </c>
      <c r="F614" s="8">
        <v>497799385.38</v>
      </c>
      <c r="G614" s="8">
        <v>553138839.48000002</v>
      </c>
      <c r="H614" s="8">
        <v>849699595.89999998</v>
      </c>
      <c r="I614" s="8">
        <v>614588105.64999998</v>
      </c>
      <c r="J614" s="8">
        <v>700604752.70000005</v>
      </c>
      <c r="K614" s="42">
        <v>646046415.70000005</v>
      </c>
    </row>
    <row r="615" spans="1:11" x14ac:dyDescent="0.25">
      <c r="A615" s="6" t="s">
        <v>56</v>
      </c>
      <c r="B615" s="7" t="s">
        <v>57</v>
      </c>
      <c r="C615" s="7">
        <v>839000495</v>
      </c>
      <c r="D615" s="7" t="s">
        <v>330</v>
      </c>
      <c r="E615" s="8">
        <v>170793099</v>
      </c>
      <c r="F615" s="8">
        <v>101746954</v>
      </c>
      <c r="G615" s="8">
        <v>59260083.369999997</v>
      </c>
      <c r="H615" s="8">
        <v>18828399.439999998</v>
      </c>
      <c r="I615" s="8">
        <v>4234838.4399999995</v>
      </c>
      <c r="J615" s="8">
        <v>24186768</v>
      </c>
      <c r="K615" s="42">
        <v>20435896</v>
      </c>
    </row>
    <row r="616" spans="1:11" x14ac:dyDescent="0.25">
      <c r="A616" s="6" t="s">
        <v>56</v>
      </c>
      <c r="B616" s="7" t="s">
        <v>57</v>
      </c>
      <c r="C616" s="7">
        <v>844003392</v>
      </c>
      <c r="D616" s="7" t="s">
        <v>839</v>
      </c>
      <c r="E616" s="8">
        <v>0</v>
      </c>
      <c r="F616" s="8">
        <v>0</v>
      </c>
      <c r="G616" s="8">
        <v>0</v>
      </c>
      <c r="H616" s="8">
        <v>0</v>
      </c>
      <c r="I616" s="8">
        <v>0</v>
      </c>
      <c r="J616" s="8">
        <v>183000</v>
      </c>
      <c r="K616" s="42">
        <v>183000</v>
      </c>
    </row>
    <row r="617" spans="1:11" x14ac:dyDescent="0.25">
      <c r="A617" s="6" t="s">
        <v>56</v>
      </c>
      <c r="B617" s="7" t="s">
        <v>57</v>
      </c>
      <c r="C617" s="7">
        <v>860006606</v>
      </c>
      <c r="D617" s="7" t="s">
        <v>840</v>
      </c>
      <c r="E617" s="8">
        <v>0</v>
      </c>
      <c r="F617" s="8">
        <v>0</v>
      </c>
      <c r="G617" s="8">
        <v>0</v>
      </c>
      <c r="H617" s="8">
        <v>6607555</v>
      </c>
      <c r="I617" s="8">
        <v>6968208</v>
      </c>
      <c r="J617" s="8">
        <v>6968208</v>
      </c>
      <c r="K617" s="42">
        <v>10320787</v>
      </c>
    </row>
    <row r="618" spans="1:11" x14ac:dyDescent="0.25">
      <c r="A618" s="6" t="s">
        <v>56</v>
      </c>
      <c r="B618" s="7" t="s">
        <v>57</v>
      </c>
      <c r="C618" s="7">
        <v>860013570</v>
      </c>
      <c r="D618" s="7" t="s">
        <v>841</v>
      </c>
      <c r="E618" s="8">
        <v>0</v>
      </c>
      <c r="F618" s="8">
        <v>42500</v>
      </c>
      <c r="G618" s="8">
        <v>42500</v>
      </c>
      <c r="H618" s="8">
        <v>42502.459999999992</v>
      </c>
      <c r="I618" s="8">
        <v>42502.459999999992</v>
      </c>
      <c r="J618" s="8">
        <v>42502.459999999992</v>
      </c>
      <c r="K618" s="42">
        <v>300402537.19999999</v>
      </c>
    </row>
    <row r="619" spans="1:11" x14ac:dyDescent="0.25">
      <c r="A619" s="6" t="s">
        <v>56</v>
      </c>
      <c r="B619" s="7" t="s">
        <v>57</v>
      </c>
      <c r="C619" s="7">
        <v>860066942</v>
      </c>
      <c r="D619" s="7" t="s">
        <v>331</v>
      </c>
      <c r="E619" s="8">
        <v>2107647189.6100001</v>
      </c>
      <c r="F619" s="8">
        <v>2266514317</v>
      </c>
      <c r="G619" s="8">
        <v>1868273123.8099999</v>
      </c>
      <c r="H619" s="8">
        <v>1784475333.51</v>
      </c>
      <c r="I619" s="8">
        <v>689847609.75999999</v>
      </c>
      <c r="J619" s="8">
        <v>307811914.89999998</v>
      </c>
      <c r="K619" s="42">
        <v>196101128</v>
      </c>
    </row>
    <row r="620" spans="1:11" x14ac:dyDescent="0.25">
      <c r="A620" s="6" t="s">
        <v>56</v>
      </c>
      <c r="B620" s="7" t="s">
        <v>57</v>
      </c>
      <c r="C620" s="7">
        <v>890101994</v>
      </c>
      <c r="D620" s="7" t="s">
        <v>842</v>
      </c>
      <c r="E620" s="8">
        <v>0</v>
      </c>
      <c r="F620" s="8">
        <v>0</v>
      </c>
      <c r="G620" s="8">
        <v>0</v>
      </c>
      <c r="H620" s="8">
        <v>398800</v>
      </c>
      <c r="I620" s="8">
        <v>341100</v>
      </c>
      <c r="J620" s="8">
        <v>2861000</v>
      </c>
      <c r="K620" s="42">
        <v>4015900</v>
      </c>
    </row>
    <row r="621" spans="1:11" x14ac:dyDescent="0.25">
      <c r="A621" s="6" t="s">
        <v>56</v>
      </c>
      <c r="B621" s="7" t="s">
        <v>57</v>
      </c>
      <c r="C621" s="7">
        <v>890102044</v>
      </c>
      <c r="D621" s="7" t="s">
        <v>332</v>
      </c>
      <c r="E621" s="8">
        <v>2533079240</v>
      </c>
      <c r="F621" s="8">
        <v>2650027963.9000001</v>
      </c>
      <c r="G621" s="8">
        <v>3205864389.4899998</v>
      </c>
      <c r="H621" s="8">
        <v>4581918106.960001</v>
      </c>
      <c r="I621" s="8">
        <v>3729932140.6800003</v>
      </c>
      <c r="J621" s="8">
        <v>3788533408.190001</v>
      </c>
      <c r="K621" s="42">
        <v>3254319410.5699997</v>
      </c>
    </row>
    <row r="622" spans="1:11" x14ac:dyDescent="0.25">
      <c r="A622" s="6" t="s">
        <v>56</v>
      </c>
      <c r="B622" s="7" t="s">
        <v>57</v>
      </c>
      <c r="C622" s="7">
        <v>890303093</v>
      </c>
      <c r="D622" s="7" t="s">
        <v>333</v>
      </c>
      <c r="E622" s="8">
        <v>64182885</v>
      </c>
      <c r="F622" s="8">
        <v>19258409</v>
      </c>
      <c r="G622" s="8">
        <v>19400539</v>
      </c>
      <c r="H622" s="8">
        <v>17100539</v>
      </c>
      <c r="I622" s="8">
        <v>21032829</v>
      </c>
      <c r="J622" s="8">
        <v>17442488</v>
      </c>
      <c r="K622" s="42">
        <v>11192467</v>
      </c>
    </row>
    <row r="623" spans="1:11" x14ac:dyDescent="0.25">
      <c r="A623" s="6" t="s">
        <v>56</v>
      </c>
      <c r="B623" s="7" t="s">
        <v>57</v>
      </c>
      <c r="C623" s="7">
        <v>890303208</v>
      </c>
      <c r="D623" s="7" t="s">
        <v>58</v>
      </c>
      <c r="E623" s="8">
        <v>93500</v>
      </c>
      <c r="F623" s="8">
        <v>436494</v>
      </c>
      <c r="G623" s="8">
        <v>0</v>
      </c>
      <c r="H623" s="8">
        <v>0</v>
      </c>
      <c r="I623" s="8">
        <v>0</v>
      </c>
      <c r="J623" s="8">
        <v>0</v>
      </c>
      <c r="K623" s="42">
        <v>81931</v>
      </c>
    </row>
    <row r="624" spans="1:11" x14ac:dyDescent="0.25">
      <c r="A624" s="6" t="s">
        <v>56</v>
      </c>
      <c r="B624" s="7" t="s">
        <v>57</v>
      </c>
      <c r="C624" s="7">
        <v>890480023</v>
      </c>
      <c r="D624" s="7" t="s">
        <v>843</v>
      </c>
      <c r="E624" s="8">
        <v>0</v>
      </c>
      <c r="F624" s="8">
        <v>0</v>
      </c>
      <c r="G624" s="8">
        <v>0</v>
      </c>
      <c r="H624" s="8">
        <v>12642</v>
      </c>
      <c r="I624" s="8">
        <v>12642</v>
      </c>
      <c r="J624" s="8">
        <v>11403620</v>
      </c>
      <c r="K624" s="42">
        <v>13488130</v>
      </c>
    </row>
    <row r="625" spans="1:11" x14ac:dyDescent="0.25">
      <c r="A625" s="6" t="s">
        <v>56</v>
      </c>
      <c r="B625" s="7" t="s">
        <v>57</v>
      </c>
      <c r="C625" s="7">
        <v>890500675</v>
      </c>
      <c r="D625" s="7" t="s">
        <v>844</v>
      </c>
      <c r="E625" s="8">
        <v>364007636</v>
      </c>
      <c r="F625" s="8">
        <v>334933428</v>
      </c>
      <c r="G625" s="8">
        <v>245934385</v>
      </c>
      <c r="H625" s="8">
        <v>10323203</v>
      </c>
      <c r="I625" s="8">
        <v>48044270</v>
      </c>
      <c r="J625" s="8">
        <v>101705176</v>
      </c>
      <c r="K625" s="42">
        <v>279868054</v>
      </c>
    </row>
    <row r="626" spans="1:11" x14ac:dyDescent="0.25">
      <c r="A626" s="6" t="s">
        <v>56</v>
      </c>
      <c r="B626" s="7" t="s">
        <v>57</v>
      </c>
      <c r="C626" s="7">
        <v>890800106</v>
      </c>
      <c r="D626" s="7" t="s">
        <v>845</v>
      </c>
      <c r="E626" s="8">
        <v>0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42">
        <v>2801871</v>
      </c>
    </row>
    <row r="627" spans="1:11" x14ac:dyDescent="0.25">
      <c r="A627" s="6" t="s">
        <v>56</v>
      </c>
      <c r="B627" s="7" t="s">
        <v>57</v>
      </c>
      <c r="C627" s="7">
        <v>890806490</v>
      </c>
      <c r="D627" s="7" t="s">
        <v>846</v>
      </c>
      <c r="E627" s="8">
        <v>0</v>
      </c>
      <c r="F627" s="8">
        <v>0</v>
      </c>
      <c r="G627" s="8">
        <v>71771</v>
      </c>
      <c r="H627" s="8">
        <v>0</v>
      </c>
      <c r="I627" s="8">
        <v>0</v>
      </c>
      <c r="J627" s="8">
        <v>1631971</v>
      </c>
      <c r="K627" s="42">
        <v>1631971</v>
      </c>
    </row>
    <row r="628" spans="1:11" x14ac:dyDescent="0.25">
      <c r="A628" s="6" t="s">
        <v>56</v>
      </c>
      <c r="B628" s="7" t="s">
        <v>57</v>
      </c>
      <c r="C628" s="7">
        <v>891200337</v>
      </c>
      <c r="D628" s="7" t="s">
        <v>847</v>
      </c>
      <c r="E628" s="8">
        <v>0</v>
      </c>
      <c r="F628" s="8">
        <v>0</v>
      </c>
      <c r="G628" s="8">
        <v>0</v>
      </c>
      <c r="H628" s="8">
        <v>0</v>
      </c>
      <c r="I628" s="8">
        <v>2983300</v>
      </c>
      <c r="J628" s="8">
        <v>2983300</v>
      </c>
      <c r="K628" s="42">
        <v>2983300</v>
      </c>
    </row>
    <row r="629" spans="1:11" x14ac:dyDescent="0.25">
      <c r="A629" s="6" t="s">
        <v>56</v>
      </c>
      <c r="B629" s="7" t="s">
        <v>57</v>
      </c>
      <c r="C629" s="7">
        <v>891500182</v>
      </c>
      <c r="D629" s="7" t="s">
        <v>848</v>
      </c>
      <c r="E629" s="8">
        <v>1024300</v>
      </c>
      <c r="F629" s="8">
        <v>12705100</v>
      </c>
      <c r="G629" s="8">
        <v>12705100</v>
      </c>
      <c r="H629" s="8">
        <v>0</v>
      </c>
      <c r="I629" s="8">
        <v>0</v>
      </c>
      <c r="J629" s="8">
        <v>0</v>
      </c>
      <c r="K629" s="42">
        <v>0</v>
      </c>
    </row>
    <row r="630" spans="1:11" x14ac:dyDescent="0.25">
      <c r="A630" s="6" t="s">
        <v>56</v>
      </c>
      <c r="B630" s="7" t="s">
        <v>57</v>
      </c>
      <c r="C630" s="7">
        <v>891600091</v>
      </c>
      <c r="D630" s="7" t="s">
        <v>849</v>
      </c>
      <c r="E630" s="8">
        <v>488943664</v>
      </c>
      <c r="F630" s="8">
        <v>454704881</v>
      </c>
      <c r="G630" s="8">
        <v>393098601</v>
      </c>
      <c r="H630" s="8">
        <v>258478314</v>
      </c>
      <c r="I630" s="8">
        <v>130340718</v>
      </c>
      <c r="J630" s="8">
        <v>167159408</v>
      </c>
      <c r="K630" s="42">
        <v>106615101</v>
      </c>
    </row>
    <row r="631" spans="1:11" x14ac:dyDescent="0.25">
      <c r="A631" s="6" t="s">
        <v>56</v>
      </c>
      <c r="B631" s="7" t="s">
        <v>57</v>
      </c>
      <c r="C631" s="7">
        <v>891856000</v>
      </c>
      <c r="D631" s="7" t="s">
        <v>334</v>
      </c>
      <c r="E631" s="8">
        <v>2257033131.8600001</v>
      </c>
      <c r="F631" s="8">
        <v>2383242645.29</v>
      </c>
      <c r="G631" s="8">
        <v>3298088683.1199999</v>
      </c>
      <c r="H631" s="8">
        <v>3212837874.1199999</v>
      </c>
      <c r="I631" s="8">
        <v>4111672622.2999992</v>
      </c>
      <c r="J631" s="8">
        <v>4341856619</v>
      </c>
      <c r="K631" s="42">
        <v>4313588082</v>
      </c>
    </row>
    <row r="632" spans="1:11" x14ac:dyDescent="0.25">
      <c r="A632" s="6" t="s">
        <v>56</v>
      </c>
      <c r="B632" s="7" t="s">
        <v>57</v>
      </c>
      <c r="C632" s="7">
        <v>892200015</v>
      </c>
      <c r="D632" s="7" t="s">
        <v>335</v>
      </c>
      <c r="E632" s="8">
        <v>145303036</v>
      </c>
      <c r="F632" s="8">
        <v>145303036</v>
      </c>
      <c r="G632" s="8">
        <v>147716438.69999999</v>
      </c>
      <c r="H632" s="8">
        <v>147367505.19999999</v>
      </c>
      <c r="I632" s="8">
        <v>311862398.25</v>
      </c>
      <c r="J632" s="8">
        <v>396651331</v>
      </c>
      <c r="K632" s="42">
        <v>283721460</v>
      </c>
    </row>
    <row r="633" spans="1:11" x14ac:dyDescent="0.25">
      <c r="A633" s="6" t="s">
        <v>56</v>
      </c>
      <c r="B633" s="7" t="s">
        <v>57</v>
      </c>
      <c r="C633" s="7">
        <v>900156264</v>
      </c>
      <c r="D633" s="7" t="s">
        <v>337</v>
      </c>
      <c r="E633" s="8">
        <v>12315432219</v>
      </c>
      <c r="F633" s="8">
        <v>10081110158</v>
      </c>
      <c r="G633" s="8">
        <v>4946939929.1199999</v>
      </c>
      <c r="H633" s="8">
        <v>6181211584.6500006</v>
      </c>
      <c r="I633" s="8">
        <v>10270290282.969999</v>
      </c>
      <c r="J633" s="8">
        <v>7485599851.2099991</v>
      </c>
      <c r="K633" s="42">
        <v>7798796081.8800011</v>
      </c>
    </row>
    <row r="634" spans="1:11" x14ac:dyDescent="0.25">
      <c r="A634" s="6" t="s">
        <v>56</v>
      </c>
      <c r="B634" s="7" t="s">
        <v>57</v>
      </c>
      <c r="C634" s="7">
        <v>900226715</v>
      </c>
      <c r="D634" s="7" t="s">
        <v>338</v>
      </c>
      <c r="E634" s="8">
        <v>11321809686.82</v>
      </c>
      <c r="F634" s="8">
        <v>12714322109</v>
      </c>
      <c r="G634" s="8">
        <v>8492485742.1400003</v>
      </c>
      <c r="H634" s="8">
        <v>3805192803.8400021</v>
      </c>
      <c r="I634" s="8">
        <v>2710702464.2000008</v>
      </c>
      <c r="J634" s="8">
        <v>3294570645.25</v>
      </c>
      <c r="K634" s="42">
        <v>1619828947.55</v>
      </c>
    </row>
    <row r="635" spans="1:11" x14ac:dyDescent="0.25">
      <c r="A635" s="6" t="s">
        <v>56</v>
      </c>
      <c r="B635" s="7" t="s">
        <v>57</v>
      </c>
      <c r="C635" s="7">
        <v>900298372</v>
      </c>
      <c r="D635" s="7" t="s">
        <v>339</v>
      </c>
      <c r="E635" s="8">
        <v>16210190660.299999</v>
      </c>
      <c r="F635" s="8">
        <v>6627019839.5299997</v>
      </c>
      <c r="G635" s="8">
        <v>18074093326.430004</v>
      </c>
      <c r="H635" s="8">
        <v>49834679657.659996</v>
      </c>
      <c r="I635" s="8">
        <v>38803278552.450005</v>
      </c>
      <c r="J635" s="8">
        <v>40599786578.209999</v>
      </c>
      <c r="K635" s="42">
        <v>43506605926.790001</v>
      </c>
    </row>
    <row r="636" spans="1:11" x14ac:dyDescent="0.25">
      <c r="A636" s="6" t="s">
        <v>56</v>
      </c>
      <c r="B636" s="7" t="s">
        <v>57</v>
      </c>
      <c r="C636" s="7">
        <v>900604350</v>
      </c>
      <c r="D636" s="7" t="s">
        <v>340</v>
      </c>
      <c r="E636" s="8">
        <v>2648393732</v>
      </c>
      <c r="F636" s="8">
        <v>2327581554</v>
      </c>
      <c r="G636" s="8">
        <v>1858623223.0899999</v>
      </c>
      <c r="H636" s="8">
        <v>1298146536.99</v>
      </c>
      <c r="I636" s="8">
        <v>1388987646.24</v>
      </c>
      <c r="J636" s="8">
        <v>1229222590</v>
      </c>
      <c r="K636" s="42">
        <v>1288470593</v>
      </c>
    </row>
    <row r="637" spans="1:11" x14ac:dyDescent="0.25">
      <c r="A637" s="6" t="s">
        <v>56</v>
      </c>
      <c r="B637" s="7" t="s">
        <v>57</v>
      </c>
      <c r="C637" s="7">
        <v>900935126</v>
      </c>
      <c r="D637" s="7" t="s">
        <v>342</v>
      </c>
      <c r="E637" s="8">
        <v>4503550253.5</v>
      </c>
      <c r="F637" s="8">
        <v>3429170949.3000002</v>
      </c>
      <c r="G637" s="8">
        <v>2889089577.3400002</v>
      </c>
      <c r="H637" s="8">
        <v>2088273480.1200001</v>
      </c>
      <c r="I637" s="8">
        <v>1474649240.3500001</v>
      </c>
      <c r="J637" s="8">
        <v>2057499443.1000001</v>
      </c>
      <c r="K637" s="42">
        <v>1029040712.0999999</v>
      </c>
    </row>
    <row r="638" spans="1:11" x14ac:dyDescent="0.25">
      <c r="A638" s="6" t="s">
        <v>56</v>
      </c>
      <c r="B638" s="7" t="s">
        <v>57</v>
      </c>
      <c r="C638" s="7">
        <v>901021565</v>
      </c>
      <c r="D638" s="7" t="s">
        <v>343</v>
      </c>
      <c r="E638" s="8">
        <v>1970404045</v>
      </c>
      <c r="F638" s="8">
        <v>1771961315</v>
      </c>
      <c r="G638" s="8">
        <v>1186984107.77</v>
      </c>
      <c r="H638" s="8">
        <v>1603381855.1700001</v>
      </c>
      <c r="I638" s="8">
        <v>1037455890.97</v>
      </c>
      <c r="J638" s="8">
        <v>688459921.20000005</v>
      </c>
      <c r="K638" s="42">
        <v>713327143.20000005</v>
      </c>
    </row>
    <row r="639" spans="1:11" x14ac:dyDescent="0.25">
      <c r="A639" s="6" t="s">
        <v>56</v>
      </c>
      <c r="B639" s="7" t="s">
        <v>57</v>
      </c>
      <c r="C639" s="7">
        <v>901543211</v>
      </c>
      <c r="D639" s="7" t="s">
        <v>346</v>
      </c>
      <c r="E639" s="8">
        <v>14654237363.4</v>
      </c>
      <c r="F639" s="8">
        <v>8769574677.7900009</v>
      </c>
      <c r="G639" s="8">
        <v>1686226494.4400001</v>
      </c>
      <c r="H639" s="8">
        <v>0</v>
      </c>
      <c r="I639" s="8">
        <v>0</v>
      </c>
      <c r="J639" s="8">
        <v>0</v>
      </c>
      <c r="K639" s="42">
        <v>0</v>
      </c>
    </row>
    <row r="640" spans="1:11" x14ac:dyDescent="0.25">
      <c r="A640" s="6" t="s">
        <v>56</v>
      </c>
      <c r="B640" s="7" t="s">
        <v>57</v>
      </c>
      <c r="C640" s="7">
        <v>901543761</v>
      </c>
      <c r="D640" s="7" t="s">
        <v>347</v>
      </c>
      <c r="E640" s="8">
        <v>752317257</v>
      </c>
      <c r="F640" s="8">
        <v>696043582</v>
      </c>
      <c r="G640" s="8">
        <v>161671787</v>
      </c>
      <c r="H640" s="8">
        <v>0</v>
      </c>
      <c r="I640" s="8">
        <v>0</v>
      </c>
      <c r="J640" s="8">
        <v>0</v>
      </c>
      <c r="K640" s="42">
        <v>0</v>
      </c>
    </row>
    <row r="641" spans="1:11" x14ac:dyDescent="0.25">
      <c r="A641" s="6" t="s">
        <v>62</v>
      </c>
      <c r="B641" s="7" t="s">
        <v>57</v>
      </c>
      <c r="C641" s="7">
        <v>900298372</v>
      </c>
      <c r="D641" s="7" t="s">
        <v>339</v>
      </c>
      <c r="E641" s="8">
        <v>1904119920</v>
      </c>
      <c r="F641" s="8">
        <v>0</v>
      </c>
      <c r="G641" s="8">
        <v>0</v>
      </c>
      <c r="H641" s="8">
        <v>0</v>
      </c>
      <c r="I641" s="8">
        <v>0</v>
      </c>
      <c r="J641" s="8">
        <v>0</v>
      </c>
      <c r="K641" s="42">
        <v>0</v>
      </c>
    </row>
    <row r="642" spans="1:11" x14ac:dyDescent="0.25">
      <c r="A642" s="6" t="s">
        <v>65</v>
      </c>
      <c r="B642" s="7" t="s">
        <v>57</v>
      </c>
      <c r="C642" s="7">
        <v>900298372</v>
      </c>
      <c r="D642" s="7" t="s">
        <v>339</v>
      </c>
      <c r="E642" s="8">
        <v>9670067258.2299995</v>
      </c>
      <c r="F642" s="8">
        <v>0</v>
      </c>
      <c r="G642" s="8">
        <v>0</v>
      </c>
      <c r="H642" s="8">
        <v>0</v>
      </c>
      <c r="I642" s="8">
        <v>0</v>
      </c>
      <c r="J642" s="8">
        <v>0</v>
      </c>
      <c r="K642" s="42">
        <v>0</v>
      </c>
    </row>
    <row r="643" spans="1:11" x14ac:dyDescent="0.25">
      <c r="A643" s="6" t="s">
        <v>54</v>
      </c>
      <c r="B643" s="7" t="s">
        <v>55</v>
      </c>
      <c r="C643" s="7">
        <v>800251440</v>
      </c>
      <c r="D643" s="7" t="s">
        <v>320</v>
      </c>
      <c r="E643" s="8">
        <v>0</v>
      </c>
      <c r="F643" s="8">
        <v>786759819</v>
      </c>
      <c r="G643" s="8">
        <v>0</v>
      </c>
      <c r="H643" s="8">
        <v>0</v>
      </c>
      <c r="I643" s="8">
        <v>0</v>
      </c>
      <c r="J643" s="8">
        <v>0</v>
      </c>
      <c r="K643" s="42">
        <v>0</v>
      </c>
    </row>
    <row r="644" spans="1:11" x14ac:dyDescent="0.25">
      <c r="A644" s="6" t="s">
        <v>54</v>
      </c>
      <c r="B644" s="7" t="s">
        <v>55</v>
      </c>
      <c r="C644" s="7">
        <v>830003564</v>
      </c>
      <c r="D644" s="7" t="s">
        <v>327</v>
      </c>
      <c r="E644" s="8">
        <v>917653878</v>
      </c>
      <c r="F644" s="8">
        <v>0</v>
      </c>
      <c r="G644" s="8">
        <v>0</v>
      </c>
      <c r="H644" s="8">
        <v>0</v>
      </c>
      <c r="I644" s="8">
        <v>0</v>
      </c>
      <c r="J644" s="8">
        <v>0</v>
      </c>
      <c r="K644" s="42">
        <v>0</v>
      </c>
    </row>
    <row r="645" spans="1:11" x14ac:dyDescent="0.25">
      <c r="A645" s="6" t="s">
        <v>54</v>
      </c>
      <c r="B645" s="7" t="s">
        <v>55</v>
      </c>
      <c r="C645" s="7">
        <v>860045904</v>
      </c>
      <c r="D645" s="7" t="s">
        <v>635</v>
      </c>
      <c r="E645" s="8">
        <v>0</v>
      </c>
      <c r="F645" s="8">
        <v>0</v>
      </c>
      <c r="G645" s="8">
        <v>0</v>
      </c>
      <c r="H645" s="8">
        <v>0</v>
      </c>
      <c r="I645" s="8">
        <v>0</v>
      </c>
      <c r="J645" s="8">
        <v>-84498584.75</v>
      </c>
      <c r="K645" s="42">
        <v>0</v>
      </c>
    </row>
    <row r="646" spans="1:11" x14ac:dyDescent="0.25">
      <c r="A646" s="6" t="s">
        <v>54</v>
      </c>
      <c r="B646" s="7" t="s">
        <v>55</v>
      </c>
      <c r="C646" s="7">
        <v>900226715</v>
      </c>
      <c r="D646" s="7" t="s">
        <v>338</v>
      </c>
      <c r="E646" s="8">
        <v>152435568</v>
      </c>
      <c r="F646" s="8">
        <v>0</v>
      </c>
      <c r="G646" s="8">
        <v>0</v>
      </c>
      <c r="H646" s="8">
        <v>0</v>
      </c>
      <c r="I646" s="8">
        <v>0</v>
      </c>
      <c r="J646" s="8">
        <v>0</v>
      </c>
      <c r="K646" s="42">
        <v>0</v>
      </c>
    </row>
    <row r="647" spans="1:11" ht="15.75" thickBot="1" x14ac:dyDescent="0.3">
      <c r="A647" s="11" t="s">
        <v>54</v>
      </c>
      <c r="B647" s="12" t="s">
        <v>55</v>
      </c>
      <c r="C647" s="12">
        <v>900298372</v>
      </c>
      <c r="D647" s="12" t="s">
        <v>339</v>
      </c>
      <c r="E647" s="13">
        <v>0</v>
      </c>
      <c r="F647" s="13">
        <v>-6566151366.7999992</v>
      </c>
      <c r="G647" s="13">
        <v>0</v>
      </c>
      <c r="H647" s="13">
        <v>0</v>
      </c>
      <c r="I647" s="13">
        <v>21107050</v>
      </c>
      <c r="J647" s="13">
        <v>21107050</v>
      </c>
      <c r="K647" s="43">
        <v>21107050</v>
      </c>
    </row>
    <row r="648" spans="1:11" ht="15.75" thickBot="1" x14ac:dyDescent="0.3">
      <c r="A648" s="140" t="s">
        <v>246</v>
      </c>
      <c r="B648" s="141"/>
      <c r="C648" s="141"/>
      <c r="D648" s="141"/>
      <c r="E648" s="37">
        <f>SUM(E6:E647)</f>
        <v>412395582061.39008</v>
      </c>
      <c r="F648" s="37">
        <f t="shared" ref="F648:K648" si="0">SUM(F6:F647)</f>
        <v>365692670237.03009</v>
      </c>
      <c r="G648" s="37">
        <f t="shared" si="0"/>
        <v>338192301121.00006</v>
      </c>
      <c r="H648" s="37">
        <f t="shared" si="0"/>
        <v>362172439718.80017</v>
      </c>
      <c r="I648" s="37">
        <f t="shared" si="0"/>
        <v>357251335107.98004</v>
      </c>
      <c r="J648" s="37">
        <f t="shared" si="0"/>
        <v>357773086381.02991</v>
      </c>
      <c r="K648" s="52">
        <f t="shared" si="0"/>
        <v>349964441514.56995</v>
      </c>
    </row>
    <row r="649" spans="1:11" x14ac:dyDescent="0.25">
      <c r="A649" s="44" t="s">
        <v>46</v>
      </c>
      <c r="B649" s="45" t="s">
        <v>47</v>
      </c>
      <c r="C649" s="45">
        <v>320712</v>
      </c>
      <c r="D649" s="7" t="s">
        <v>48</v>
      </c>
      <c r="E649" s="5">
        <v>58464000</v>
      </c>
      <c r="F649" s="5">
        <v>58464000</v>
      </c>
      <c r="G649" s="5">
        <v>58464000</v>
      </c>
      <c r="H649" s="5">
        <v>58464000</v>
      </c>
      <c r="I649" s="5">
        <v>58464000</v>
      </c>
      <c r="J649" s="5">
        <v>58464000</v>
      </c>
      <c r="K649" s="46">
        <v>58464000</v>
      </c>
    </row>
    <row r="650" spans="1:11" x14ac:dyDescent="0.25">
      <c r="A650" s="6" t="s">
        <v>46</v>
      </c>
      <c r="B650" s="7" t="s">
        <v>47</v>
      </c>
      <c r="C650" s="7">
        <v>20749662</v>
      </c>
      <c r="D650" s="7" t="s">
        <v>49</v>
      </c>
      <c r="E650" s="8">
        <v>1092899</v>
      </c>
      <c r="F650" s="8">
        <v>2660245</v>
      </c>
      <c r="G650" s="8">
        <v>2119017.29</v>
      </c>
      <c r="H650" s="8">
        <v>4203458</v>
      </c>
      <c r="I650" s="8">
        <v>4275347</v>
      </c>
      <c r="J650" s="8">
        <v>5082244</v>
      </c>
      <c r="K650" s="42">
        <v>5765472</v>
      </c>
    </row>
    <row r="651" spans="1:11" x14ac:dyDescent="0.25">
      <c r="A651" s="6" t="s">
        <v>46</v>
      </c>
      <c r="B651" s="7" t="s">
        <v>47</v>
      </c>
      <c r="C651" s="7">
        <v>20749938</v>
      </c>
      <c r="D651" s="7" t="s">
        <v>50</v>
      </c>
      <c r="E651" s="8">
        <v>720933</v>
      </c>
      <c r="F651" s="8">
        <v>685298</v>
      </c>
      <c r="G651" s="8">
        <v>0</v>
      </c>
      <c r="H651" s="8">
        <v>5594784</v>
      </c>
      <c r="I651" s="8">
        <v>6281063</v>
      </c>
      <c r="J651" s="8">
        <v>5429808</v>
      </c>
      <c r="K651" s="42">
        <v>4275354</v>
      </c>
    </row>
    <row r="652" spans="1:11" x14ac:dyDescent="0.25">
      <c r="A652" s="6" t="s">
        <v>46</v>
      </c>
      <c r="B652" s="7" t="s">
        <v>47</v>
      </c>
      <c r="C652" s="7">
        <v>41773859</v>
      </c>
      <c r="D652" s="7" t="s">
        <v>51</v>
      </c>
      <c r="E652" s="8">
        <v>229833</v>
      </c>
      <c r="F652" s="8">
        <v>218472</v>
      </c>
      <c r="G652" s="8">
        <v>0</v>
      </c>
      <c r="H652" s="8">
        <v>3934050</v>
      </c>
      <c r="I652" s="8">
        <v>5366601</v>
      </c>
      <c r="J652" s="8">
        <v>2401193</v>
      </c>
      <c r="K652" s="42">
        <v>2142311</v>
      </c>
    </row>
    <row r="653" spans="1:11" x14ac:dyDescent="0.25">
      <c r="A653" s="6" t="s">
        <v>46</v>
      </c>
      <c r="B653" s="7" t="s">
        <v>47</v>
      </c>
      <c r="C653" s="7">
        <v>52265880</v>
      </c>
      <c r="D653" s="7" t="s">
        <v>850</v>
      </c>
      <c r="E653" s="8">
        <v>0</v>
      </c>
      <c r="F653" s="8">
        <v>2000000</v>
      </c>
      <c r="G653" s="8">
        <v>2000000</v>
      </c>
      <c r="H653" s="8">
        <v>2000000</v>
      </c>
      <c r="I653" s="8">
        <v>2000000</v>
      </c>
      <c r="J653" s="8">
        <v>2000000</v>
      </c>
      <c r="K653" s="42">
        <v>2000000</v>
      </c>
    </row>
    <row r="654" spans="1:11" x14ac:dyDescent="0.25">
      <c r="A654" s="6" t="s">
        <v>46</v>
      </c>
      <c r="B654" s="7" t="s">
        <v>47</v>
      </c>
      <c r="C654" s="7">
        <v>79052803</v>
      </c>
      <c r="D654" s="7" t="s">
        <v>52</v>
      </c>
      <c r="E654" s="8">
        <v>520981403</v>
      </c>
      <c r="F654" s="8">
        <v>446229450</v>
      </c>
      <c r="G654" s="8">
        <v>391823383.71000004</v>
      </c>
      <c r="H654" s="8">
        <v>340180866</v>
      </c>
      <c r="I654" s="8">
        <v>292286108</v>
      </c>
      <c r="J654" s="8">
        <v>242111177</v>
      </c>
      <c r="K654" s="42">
        <v>191397704</v>
      </c>
    </row>
    <row r="655" spans="1:11" x14ac:dyDescent="0.25">
      <c r="A655" s="6" t="s">
        <v>46</v>
      </c>
      <c r="B655" s="7" t="s">
        <v>47</v>
      </c>
      <c r="C655" s="7">
        <v>830017564</v>
      </c>
      <c r="D655" s="7" t="s">
        <v>53</v>
      </c>
      <c r="E655" s="8">
        <v>1056122</v>
      </c>
      <c r="F655" s="8">
        <v>1050376</v>
      </c>
      <c r="G655" s="8">
        <v>267080992.50999999</v>
      </c>
      <c r="H655" s="8">
        <v>225343341</v>
      </c>
      <c r="I655" s="8">
        <v>180322849</v>
      </c>
      <c r="J655" s="8">
        <v>128879193</v>
      </c>
      <c r="K655" s="42">
        <v>84589365</v>
      </c>
    </row>
    <row r="656" spans="1:11" x14ac:dyDescent="0.25">
      <c r="A656" s="6" t="s">
        <v>46</v>
      </c>
      <c r="B656" s="7" t="s">
        <v>47</v>
      </c>
      <c r="C656" s="7">
        <v>830126464</v>
      </c>
      <c r="D656" s="7" t="s">
        <v>851</v>
      </c>
      <c r="E656" s="8">
        <v>0</v>
      </c>
      <c r="F656" s="8">
        <v>0</v>
      </c>
      <c r="G656" s="8">
        <v>0</v>
      </c>
      <c r="H656" s="8">
        <v>0</v>
      </c>
      <c r="I656" s="8">
        <v>5082538</v>
      </c>
      <c r="J656" s="8">
        <v>-13571928</v>
      </c>
      <c r="K656" s="42">
        <v>-2993610</v>
      </c>
    </row>
    <row r="657" spans="1:11" x14ac:dyDescent="0.25">
      <c r="A657" s="6" t="s">
        <v>46</v>
      </c>
      <c r="B657" s="7" t="s">
        <v>47</v>
      </c>
      <c r="C657" s="7">
        <v>900508201</v>
      </c>
      <c r="D657" s="7" t="s">
        <v>852</v>
      </c>
      <c r="E657" s="8">
        <v>0</v>
      </c>
      <c r="F657" s="8">
        <v>0</v>
      </c>
      <c r="G657" s="8">
        <v>0</v>
      </c>
      <c r="H657" s="8">
        <v>90499410</v>
      </c>
      <c r="I657" s="8">
        <v>187024243</v>
      </c>
      <c r="J657" s="8">
        <v>174474418</v>
      </c>
      <c r="K657" s="42">
        <v>86891669</v>
      </c>
    </row>
    <row r="658" spans="1:11" x14ac:dyDescent="0.25">
      <c r="A658" s="6" t="s">
        <v>111</v>
      </c>
      <c r="B658" s="7" t="s">
        <v>47</v>
      </c>
      <c r="C658" s="7">
        <v>800088702</v>
      </c>
      <c r="D658" s="7" t="s">
        <v>14</v>
      </c>
      <c r="E658" s="8">
        <v>31956088</v>
      </c>
      <c r="F658" s="8">
        <v>28234497</v>
      </c>
      <c r="G658" s="8">
        <v>97371756</v>
      </c>
      <c r="H658" s="8">
        <v>75205284</v>
      </c>
      <c r="I658" s="8">
        <v>59566659</v>
      </c>
      <c r="J658" s="8">
        <v>41845935</v>
      </c>
      <c r="K658" s="42">
        <v>12318045</v>
      </c>
    </row>
    <row r="659" spans="1:11" x14ac:dyDescent="0.25">
      <c r="A659" s="6" t="s">
        <v>111</v>
      </c>
      <c r="B659" s="7" t="s">
        <v>47</v>
      </c>
      <c r="C659" s="7">
        <v>800130907</v>
      </c>
      <c r="D659" s="7" t="s">
        <v>16</v>
      </c>
      <c r="E659" s="8">
        <v>25512567</v>
      </c>
      <c r="F659" s="8">
        <v>14004000</v>
      </c>
      <c r="G659" s="8">
        <v>61262407</v>
      </c>
      <c r="H659" s="8">
        <v>51029848</v>
      </c>
      <c r="I659" s="8">
        <v>12130847</v>
      </c>
      <c r="J659" s="8">
        <v>1681972</v>
      </c>
      <c r="K659" s="42">
        <v>2509165</v>
      </c>
    </row>
    <row r="660" spans="1:11" x14ac:dyDescent="0.25">
      <c r="A660" s="6" t="s">
        <v>111</v>
      </c>
      <c r="B660" s="7" t="s">
        <v>47</v>
      </c>
      <c r="C660" s="7">
        <v>800251440</v>
      </c>
      <c r="D660" s="7" t="s">
        <v>18</v>
      </c>
      <c r="E660" s="8">
        <v>50459867</v>
      </c>
      <c r="F660" s="8">
        <v>43829144</v>
      </c>
      <c r="G660" s="8">
        <v>56192838</v>
      </c>
      <c r="H660" s="8">
        <v>54583892</v>
      </c>
      <c r="I660" s="8">
        <v>101394480</v>
      </c>
      <c r="J660" s="8">
        <v>87530623</v>
      </c>
      <c r="K660" s="42">
        <v>33233313</v>
      </c>
    </row>
    <row r="661" spans="1:11" x14ac:dyDescent="0.25">
      <c r="A661" s="6" t="s">
        <v>111</v>
      </c>
      <c r="B661" s="7" t="s">
        <v>47</v>
      </c>
      <c r="C661" s="7">
        <v>830003564</v>
      </c>
      <c r="D661" s="7" t="s">
        <v>25</v>
      </c>
      <c r="E661" s="8">
        <v>41572269.100000001</v>
      </c>
      <c r="F661" s="8">
        <v>29565757.100000001</v>
      </c>
      <c r="G661" s="8">
        <v>30040934</v>
      </c>
      <c r="H661" s="8">
        <v>37558352</v>
      </c>
      <c r="I661" s="8">
        <v>22299012</v>
      </c>
      <c r="J661" s="8">
        <v>20854123</v>
      </c>
      <c r="K661" s="42">
        <v>14816804</v>
      </c>
    </row>
    <row r="662" spans="1:11" x14ac:dyDescent="0.25">
      <c r="A662" s="6" t="s">
        <v>111</v>
      </c>
      <c r="B662" s="7" t="s">
        <v>47</v>
      </c>
      <c r="C662" s="7">
        <v>830113831</v>
      </c>
      <c r="D662" s="7" t="s">
        <v>26</v>
      </c>
      <c r="E662" s="8">
        <v>2131679</v>
      </c>
      <c r="F662" s="8">
        <v>5349883</v>
      </c>
      <c r="G662" s="8">
        <v>6371544</v>
      </c>
      <c r="H662" s="8">
        <v>10399824</v>
      </c>
      <c r="I662" s="8">
        <v>3062246</v>
      </c>
      <c r="J662" s="8">
        <v>4244086</v>
      </c>
      <c r="K662" s="42">
        <v>295480</v>
      </c>
    </row>
    <row r="663" spans="1:11" x14ac:dyDescent="0.25">
      <c r="A663" s="6" t="s">
        <v>111</v>
      </c>
      <c r="B663" s="7" t="s">
        <v>47</v>
      </c>
      <c r="C663" s="7">
        <v>860011153</v>
      </c>
      <c r="D663" s="7" t="s">
        <v>109</v>
      </c>
      <c r="E663" s="8">
        <v>26572138</v>
      </c>
      <c r="F663" s="8">
        <v>585484</v>
      </c>
      <c r="G663" s="8">
        <v>0</v>
      </c>
      <c r="H663" s="8">
        <v>0</v>
      </c>
      <c r="I663" s="8">
        <v>0</v>
      </c>
      <c r="J663" s="8">
        <v>11177155</v>
      </c>
      <c r="K663" s="42">
        <v>27832895</v>
      </c>
    </row>
    <row r="664" spans="1:11" x14ac:dyDescent="0.25">
      <c r="A664" s="6" t="s">
        <v>111</v>
      </c>
      <c r="B664" s="7" t="s">
        <v>47</v>
      </c>
      <c r="C664" s="7">
        <v>860066942</v>
      </c>
      <c r="D664" s="7" t="s">
        <v>29</v>
      </c>
      <c r="E664" s="8">
        <v>106007147</v>
      </c>
      <c r="F664" s="8">
        <v>146462268</v>
      </c>
      <c r="G664" s="8">
        <v>365339245</v>
      </c>
      <c r="H664" s="8">
        <v>314927917</v>
      </c>
      <c r="I664" s="8">
        <v>143467282</v>
      </c>
      <c r="J664" s="8">
        <v>91533540</v>
      </c>
      <c r="K664" s="42">
        <v>38836819</v>
      </c>
    </row>
    <row r="665" spans="1:11" x14ac:dyDescent="0.25">
      <c r="A665" s="6" t="s">
        <v>111</v>
      </c>
      <c r="B665" s="7" t="s">
        <v>47</v>
      </c>
      <c r="C665" s="7">
        <v>890903790</v>
      </c>
      <c r="D665" s="7" t="s">
        <v>112</v>
      </c>
      <c r="E665" s="8">
        <v>97142734</v>
      </c>
      <c r="F665" s="8">
        <v>16866642</v>
      </c>
      <c r="G665" s="8">
        <v>65722113</v>
      </c>
      <c r="H665" s="8">
        <v>69398342</v>
      </c>
      <c r="I665" s="8">
        <v>130108556</v>
      </c>
      <c r="J665" s="8">
        <v>30413763</v>
      </c>
      <c r="K665" s="42">
        <v>0</v>
      </c>
    </row>
    <row r="666" spans="1:11" x14ac:dyDescent="0.25">
      <c r="A666" s="6" t="s">
        <v>111</v>
      </c>
      <c r="B666" s="7" t="s">
        <v>47</v>
      </c>
      <c r="C666" s="7">
        <v>891856000</v>
      </c>
      <c r="D666" s="7" t="s">
        <v>32</v>
      </c>
      <c r="E666" s="8">
        <v>0</v>
      </c>
      <c r="F666" s="8">
        <v>0</v>
      </c>
      <c r="G666" s="8">
        <v>0</v>
      </c>
      <c r="H666" s="8">
        <v>0</v>
      </c>
      <c r="I666" s="8">
        <v>0</v>
      </c>
      <c r="J666" s="8">
        <v>632009190</v>
      </c>
      <c r="K666" s="42">
        <v>0</v>
      </c>
    </row>
    <row r="667" spans="1:11" x14ac:dyDescent="0.25">
      <c r="A667" s="6" t="s">
        <v>111</v>
      </c>
      <c r="B667" s="7" t="s">
        <v>47</v>
      </c>
      <c r="C667" s="7">
        <v>899999063</v>
      </c>
      <c r="D667" s="7" t="s">
        <v>121</v>
      </c>
      <c r="E667" s="8">
        <v>0</v>
      </c>
      <c r="F667" s="8">
        <v>0</v>
      </c>
      <c r="G667" s="8">
        <v>128403</v>
      </c>
      <c r="H667" s="8">
        <v>92809</v>
      </c>
      <c r="I667" s="8">
        <v>61480</v>
      </c>
      <c r="J667" s="8">
        <v>61480</v>
      </c>
      <c r="K667" s="42">
        <v>0</v>
      </c>
    </row>
    <row r="668" spans="1:11" x14ac:dyDescent="0.25">
      <c r="A668" s="6" t="s">
        <v>111</v>
      </c>
      <c r="B668" s="7" t="s">
        <v>47</v>
      </c>
      <c r="C668" s="7">
        <v>900156264</v>
      </c>
      <c r="D668" s="7" t="s">
        <v>34</v>
      </c>
      <c r="E668" s="8">
        <v>63716677</v>
      </c>
      <c r="F668" s="8">
        <v>21614185</v>
      </c>
      <c r="G668" s="8">
        <v>59081926</v>
      </c>
      <c r="H668" s="8">
        <v>56128410</v>
      </c>
      <c r="I668" s="8">
        <v>67779516</v>
      </c>
      <c r="J668" s="8">
        <v>36211764</v>
      </c>
      <c r="K668" s="42">
        <v>5844446</v>
      </c>
    </row>
    <row r="669" spans="1:11" x14ac:dyDescent="0.25">
      <c r="A669" s="6" t="s">
        <v>111</v>
      </c>
      <c r="B669" s="7" t="s">
        <v>47</v>
      </c>
      <c r="C669" s="7">
        <v>900226715</v>
      </c>
      <c r="D669" s="7" t="s">
        <v>35</v>
      </c>
      <c r="E669" s="8">
        <v>130</v>
      </c>
      <c r="F669" s="8">
        <v>130</v>
      </c>
      <c r="G669" s="8">
        <v>0</v>
      </c>
      <c r="H669" s="8">
        <v>0</v>
      </c>
      <c r="I669" s="8">
        <v>0</v>
      </c>
      <c r="J669" s="8">
        <v>0</v>
      </c>
      <c r="K669" s="42">
        <v>0</v>
      </c>
    </row>
    <row r="670" spans="1:11" x14ac:dyDescent="0.25">
      <c r="A670" s="6" t="s">
        <v>111</v>
      </c>
      <c r="B670" s="7" t="s">
        <v>47</v>
      </c>
      <c r="C670" s="7">
        <v>900298372</v>
      </c>
      <c r="D670" s="7" t="s">
        <v>36</v>
      </c>
      <c r="E670" s="8">
        <v>0</v>
      </c>
      <c r="F670" s="8">
        <v>0</v>
      </c>
      <c r="G670" s="8">
        <v>92584</v>
      </c>
      <c r="H670" s="8">
        <v>0</v>
      </c>
      <c r="I670" s="8">
        <v>0</v>
      </c>
      <c r="J670" s="8">
        <v>0</v>
      </c>
      <c r="K670" s="42">
        <v>0</v>
      </c>
    </row>
    <row r="671" spans="1:11" x14ac:dyDescent="0.25">
      <c r="A671" s="6" t="s">
        <v>111</v>
      </c>
      <c r="B671" s="7" t="s">
        <v>47</v>
      </c>
      <c r="C671" s="7">
        <v>900752688</v>
      </c>
      <c r="D671" s="7" t="s">
        <v>853</v>
      </c>
      <c r="E671" s="8">
        <v>0</v>
      </c>
      <c r="F671" s="8">
        <v>0</v>
      </c>
      <c r="G671" s="8">
        <v>0</v>
      </c>
      <c r="H671" s="8">
        <v>0</v>
      </c>
      <c r="I671" s="8">
        <v>0</v>
      </c>
      <c r="J671" s="8">
        <v>3751125</v>
      </c>
      <c r="K671" s="42">
        <v>0</v>
      </c>
    </row>
    <row r="672" spans="1:11" x14ac:dyDescent="0.25">
      <c r="A672" s="6" t="s">
        <v>111</v>
      </c>
      <c r="B672" s="7" t="s">
        <v>47</v>
      </c>
      <c r="C672" s="7">
        <v>901037916</v>
      </c>
      <c r="D672" s="7" t="s">
        <v>113</v>
      </c>
      <c r="E672" s="8">
        <v>15759716</v>
      </c>
      <c r="F672" s="8">
        <v>15598819</v>
      </c>
      <c r="G672" s="8">
        <v>29943707</v>
      </c>
      <c r="H672" s="8">
        <v>-2018969065.0999999</v>
      </c>
      <c r="I672" s="8">
        <v>11040005</v>
      </c>
      <c r="J672" s="8">
        <v>11040005</v>
      </c>
      <c r="K672" s="42">
        <v>0</v>
      </c>
    </row>
    <row r="673" spans="1:11" x14ac:dyDescent="0.25">
      <c r="A673" s="6" t="s">
        <v>111</v>
      </c>
      <c r="B673" s="7" t="s">
        <v>47</v>
      </c>
      <c r="C673" s="7">
        <v>901097473</v>
      </c>
      <c r="D673" s="7" t="s">
        <v>211</v>
      </c>
      <c r="E673" s="8">
        <v>0</v>
      </c>
      <c r="F673" s="8">
        <v>0</v>
      </c>
      <c r="G673" s="8">
        <v>0</v>
      </c>
      <c r="H673" s="8">
        <v>0</v>
      </c>
      <c r="I673" s="8">
        <v>31489593</v>
      </c>
      <c r="J673" s="8">
        <v>8439657</v>
      </c>
      <c r="K673" s="42">
        <v>2614242</v>
      </c>
    </row>
    <row r="674" spans="1:11" x14ac:dyDescent="0.25">
      <c r="A674" s="6" t="s">
        <v>247</v>
      </c>
      <c r="B674" s="7" t="s">
        <v>47</v>
      </c>
      <c r="C674" s="7">
        <v>1</v>
      </c>
      <c r="D674" s="7" t="s">
        <v>778</v>
      </c>
      <c r="E674" s="8">
        <v>0</v>
      </c>
      <c r="F674" s="8">
        <v>0</v>
      </c>
      <c r="G674" s="8">
        <v>0</v>
      </c>
      <c r="H674" s="8">
        <v>-14239971</v>
      </c>
      <c r="I674" s="8">
        <v>-4040557553</v>
      </c>
      <c r="J674" s="8">
        <v>0</v>
      </c>
      <c r="K674" s="42">
        <v>0</v>
      </c>
    </row>
    <row r="675" spans="1:11" ht="15.75" thickBot="1" x14ac:dyDescent="0.3">
      <c r="A675" s="11" t="s">
        <v>247</v>
      </c>
      <c r="B675" s="12" t="s">
        <v>47</v>
      </c>
      <c r="C675" s="12">
        <v>800246953</v>
      </c>
      <c r="D675" s="7" t="s">
        <v>64</v>
      </c>
      <c r="E675" s="13">
        <v>0</v>
      </c>
      <c r="F675" s="13">
        <v>1383047819</v>
      </c>
      <c r="G675" s="13">
        <v>2220354486.5</v>
      </c>
      <c r="H675" s="13">
        <v>456437571.85000002</v>
      </c>
      <c r="I675" s="13">
        <v>3440964009.8499999</v>
      </c>
      <c r="J675" s="13">
        <v>1493940187.8499999</v>
      </c>
      <c r="K675" s="43">
        <v>2264307388.8499999</v>
      </c>
    </row>
    <row r="676" spans="1:11" ht="15.75" thickBot="1" x14ac:dyDescent="0.3">
      <c r="A676" s="151" t="s">
        <v>248</v>
      </c>
      <c r="B676" s="152"/>
      <c r="C676" s="152"/>
      <c r="D676" s="152"/>
      <c r="E676" s="36">
        <f>SUM(E649:E675)</f>
        <v>1043376202.1</v>
      </c>
      <c r="F676" s="36">
        <f t="shared" ref="F676:K676" si="1">SUM(F649:F675)</f>
        <v>2216466469.0999999</v>
      </c>
      <c r="G676" s="36">
        <f t="shared" si="1"/>
        <v>3713389337.0100002</v>
      </c>
      <c r="H676" s="36">
        <f t="shared" si="1"/>
        <v>-177226877.24999988</v>
      </c>
      <c r="I676" s="36">
        <f t="shared" si="1"/>
        <v>723908881.8499999</v>
      </c>
      <c r="J676" s="36">
        <f t="shared" si="1"/>
        <v>3080004710.8499999</v>
      </c>
      <c r="K676" s="36">
        <f t="shared" si="1"/>
        <v>2835140862.8499999</v>
      </c>
    </row>
    <row r="677" spans="1:11" ht="15.75" thickBot="1" x14ac:dyDescent="0.3">
      <c r="A677" s="153" t="s">
        <v>249</v>
      </c>
      <c r="B677" s="154"/>
      <c r="C677" s="154"/>
      <c r="D677" s="155"/>
      <c r="E677" s="35">
        <f>E676+E648</f>
        <v>413438958263.49005</v>
      </c>
      <c r="F677" s="35">
        <f t="shared" ref="F677:K677" si="2">F676+F648</f>
        <v>367909136706.13007</v>
      </c>
      <c r="G677" s="35">
        <f t="shared" si="2"/>
        <v>341905690458.01007</v>
      </c>
      <c r="H677" s="35">
        <f t="shared" si="2"/>
        <v>361995212841.55017</v>
      </c>
      <c r="I677" s="35">
        <f t="shared" si="2"/>
        <v>357975243989.83002</v>
      </c>
      <c r="J677" s="35">
        <f t="shared" si="2"/>
        <v>360853091091.87988</v>
      </c>
      <c r="K677" s="35">
        <f t="shared" si="2"/>
        <v>352799582377.41992</v>
      </c>
    </row>
    <row r="678" spans="1:11" x14ac:dyDescent="0.25">
      <c r="A678" s="19" t="s">
        <v>47</v>
      </c>
      <c r="B678" s="16"/>
      <c r="C678" s="16" t="s">
        <v>47</v>
      </c>
      <c r="D678" s="20" t="s">
        <v>250</v>
      </c>
      <c r="E678" s="39">
        <v>0</v>
      </c>
      <c r="F678" s="21">
        <v>0</v>
      </c>
      <c r="G678" s="22">
        <v>0</v>
      </c>
      <c r="H678" s="22">
        <v>6343125372</v>
      </c>
      <c r="I678" s="22">
        <v>4154495768.3000002</v>
      </c>
      <c r="J678" s="22">
        <v>3595012642</v>
      </c>
      <c r="K678" s="23">
        <v>3330593034</v>
      </c>
    </row>
    <row r="679" spans="1:11" x14ac:dyDescent="0.25">
      <c r="A679" s="6" t="s">
        <v>47</v>
      </c>
      <c r="B679" s="7"/>
      <c r="C679" s="7" t="s">
        <v>47</v>
      </c>
      <c r="D679" s="24" t="s">
        <v>251</v>
      </c>
      <c r="E679" s="38">
        <v>0</v>
      </c>
      <c r="F679" s="25">
        <v>0</v>
      </c>
      <c r="G679" s="26">
        <v>0</v>
      </c>
      <c r="H679" s="26">
        <v>0</v>
      </c>
      <c r="I679" s="26">
        <v>321366282</v>
      </c>
      <c r="J679" s="26">
        <v>199404120</v>
      </c>
      <c r="K679" s="27">
        <v>0</v>
      </c>
    </row>
    <row r="680" spans="1:11" x14ac:dyDescent="0.25">
      <c r="A680" s="6" t="s">
        <v>47</v>
      </c>
      <c r="B680" s="7"/>
      <c r="C680" s="7" t="s">
        <v>47</v>
      </c>
      <c r="D680" s="24" t="s">
        <v>252</v>
      </c>
      <c r="E680" s="38">
        <v>0</v>
      </c>
      <c r="F680" s="25">
        <v>0</v>
      </c>
      <c r="G680" s="26">
        <v>0</v>
      </c>
      <c r="H680" s="26">
        <v>0</v>
      </c>
      <c r="I680" s="26">
        <v>0</v>
      </c>
      <c r="J680" s="26">
        <v>0</v>
      </c>
      <c r="K680" s="27">
        <v>17286939556</v>
      </c>
    </row>
    <row r="681" spans="1:11" ht="15" customHeight="1" x14ac:dyDescent="0.25">
      <c r="A681" s="6" t="s">
        <v>47</v>
      </c>
      <c r="B681" s="7"/>
      <c r="C681" s="7" t="s">
        <v>47</v>
      </c>
      <c r="D681" s="24" t="s">
        <v>253</v>
      </c>
      <c r="E681" s="38">
        <v>30899364</v>
      </c>
      <c r="F681" s="25">
        <v>0</v>
      </c>
      <c r="G681" s="26">
        <v>-4883569.37</v>
      </c>
      <c r="H681" s="9">
        <v>0</v>
      </c>
      <c r="I681" s="9">
        <v>0</v>
      </c>
      <c r="J681" s="26">
        <v>-654308.19999999995</v>
      </c>
      <c r="K681" s="10">
        <v>0</v>
      </c>
    </row>
    <row r="682" spans="1:11" ht="15" customHeight="1" x14ac:dyDescent="0.25">
      <c r="A682" s="6" t="s">
        <v>47</v>
      </c>
      <c r="B682" s="7"/>
      <c r="C682" s="7" t="s">
        <v>47</v>
      </c>
      <c r="D682" s="24" t="s">
        <v>254</v>
      </c>
      <c r="E682" s="38">
        <v>0</v>
      </c>
      <c r="F682" s="25">
        <v>0</v>
      </c>
      <c r="G682" s="26">
        <v>0</v>
      </c>
      <c r="H682" s="9">
        <v>0</v>
      </c>
      <c r="I682" s="9">
        <v>0</v>
      </c>
      <c r="J682" s="9">
        <v>0</v>
      </c>
      <c r="K682" s="10">
        <v>0</v>
      </c>
    </row>
    <row r="683" spans="1:11" ht="15" customHeight="1" x14ac:dyDescent="0.25">
      <c r="A683" s="6" t="s">
        <v>47</v>
      </c>
      <c r="B683" s="7"/>
      <c r="C683" s="7" t="s">
        <v>47</v>
      </c>
      <c r="D683" s="24" t="s">
        <v>255</v>
      </c>
      <c r="E683" s="38">
        <v>0</v>
      </c>
      <c r="F683" s="25">
        <v>0</v>
      </c>
      <c r="G683" s="26">
        <v>0</v>
      </c>
      <c r="H683" s="9">
        <v>0</v>
      </c>
      <c r="I683" s="9">
        <v>0</v>
      </c>
      <c r="J683" s="9">
        <v>3693677587</v>
      </c>
      <c r="K683" s="10">
        <v>0</v>
      </c>
    </row>
    <row r="684" spans="1:11" ht="15" customHeight="1" x14ac:dyDescent="0.25">
      <c r="A684" s="6" t="s">
        <v>47</v>
      </c>
      <c r="B684" s="7"/>
      <c r="C684" s="7" t="s">
        <v>47</v>
      </c>
      <c r="D684" s="7" t="s">
        <v>256</v>
      </c>
      <c r="E684" s="38">
        <v>0</v>
      </c>
      <c r="F684" s="8">
        <v>0</v>
      </c>
      <c r="G684" s="9">
        <v>774801097.77999997</v>
      </c>
      <c r="H684" s="9">
        <v>40092890.259999998</v>
      </c>
      <c r="I684" s="9">
        <v>0</v>
      </c>
      <c r="J684" s="9">
        <v>0</v>
      </c>
      <c r="K684" s="10">
        <v>0</v>
      </c>
    </row>
    <row r="685" spans="1:11" ht="15" customHeight="1" x14ac:dyDescent="0.25">
      <c r="A685" s="6" t="s">
        <v>47</v>
      </c>
      <c r="B685" s="7"/>
      <c r="C685" s="7" t="s">
        <v>47</v>
      </c>
      <c r="D685" s="7" t="s">
        <v>257</v>
      </c>
      <c r="E685" s="38">
        <v>0</v>
      </c>
      <c r="F685" s="8">
        <v>0</v>
      </c>
      <c r="G685" s="9">
        <v>0</v>
      </c>
      <c r="H685" s="9">
        <v>0</v>
      </c>
      <c r="I685" s="9">
        <v>577262277.88</v>
      </c>
      <c r="J685" s="9">
        <v>0</v>
      </c>
      <c r="K685" s="10">
        <v>0</v>
      </c>
    </row>
    <row r="686" spans="1:11" ht="15" customHeight="1" x14ac:dyDescent="0.25">
      <c r="A686" s="6" t="s">
        <v>47</v>
      </c>
      <c r="B686" s="7"/>
      <c r="C686" s="7" t="s">
        <v>47</v>
      </c>
      <c r="D686" s="7" t="s">
        <v>258</v>
      </c>
      <c r="E686" s="38">
        <v>1023998798.8000001</v>
      </c>
      <c r="F686" s="8">
        <v>890049690.54999995</v>
      </c>
      <c r="G686" s="9">
        <v>940006088.94999993</v>
      </c>
      <c r="H686" s="9">
        <v>631702477.83000004</v>
      </c>
      <c r="I686" s="9">
        <v>0</v>
      </c>
      <c r="J686" s="9">
        <v>0</v>
      </c>
      <c r="K686" s="10">
        <v>0</v>
      </c>
    </row>
    <row r="687" spans="1:11" ht="15" customHeight="1" x14ac:dyDescent="0.25">
      <c r="A687" s="6" t="s">
        <v>47</v>
      </c>
      <c r="B687" s="7"/>
      <c r="C687" s="7" t="s">
        <v>47</v>
      </c>
      <c r="D687" s="24" t="s">
        <v>259</v>
      </c>
      <c r="E687" s="38">
        <v>236210124.11000001</v>
      </c>
      <c r="F687" s="8">
        <v>227128840</v>
      </c>
      <c r="G687" s="9">
        <v>0</v>
      </c>
      <c r="H687" s="9">
        <v>0</v>
      </c>
      <c r="I687" s="9">
        <v>0</v>
      </c>
      <c r="J687" s="9">
        <v>0</v>
      </c>
      <c r="K687" s="10">
        <v>0</v>
      </c>
    </row>
    <row r="688" spans="1:11" ht="15" customHeight="1" x14ac:dyDescent="0.25">
      <c r="A688" s="6" t="s">
        <v>47</v>
      </c>
      <c r="B688" s="7"/>
      <c r="C688" s="7" t="s">
        <v>47</v>
      </c>
      <c r="D688" s="7" t="s">
        <v>260</v>
      </c>
      <c r="E688" s="38">
        <v>280359174</v>
      </c>
      <c r="F688" s="8">
        <v>280359174</v>
      </c>
      <c r="G688" s="9">
        <v>280359174</v>
      </c>
      <c r="H688" s="9">
        <v>280359174</v>
      </c>
      <c r="I688" s="9">
        <v>0</v>
      </c>
      <c r="J688" s="9">
        <v>0</v>
      </c>
      <c r="K688" s="10">
        <v>0</v>
      </c>
    </row>
    <row r="689" spans="1:11" ht="15" customHeight="1" x14ac:dyDescent="0.25">
      <c r="A689" s="6" t="s">
        <v>47</v>
      </c>
      <c r="B689" s="7"/>
      <c r="C689" s="7" t="s">
        <v>47</v>
      </c>
      <c r="D689" s="7" t="s">
        <v>261</v>
      </c>
      <c r="E689" s="38">
        <v>2792835</v>
      </c>
      <c r="F689" s="8">
        <v>2792835</v>
      </c>
      <c r="G689" s="9">
        <v>2792835</v>
      </c>
      <c r="H689" s="9">
        <v>2792835</v>
      </c>
      <c r="I689" s="9">
        <v>0</v>
      </c>
      <c r="J689" s="9">
        <v>0</v>
      </c>
      <c r="K689" s="10">
        <v>0</v>
      </c>
    </row>
    <row r="690" spans="1:11" ht="15" customHeight="1" x14ac:dyDescent="0.25">
      <c r="A690" s="6" t="s">
        <v>47</v>
      </c>
      <c r="B690" s="7"/>
      <c r="C690" s="7" t="s">
        <v>47</v>
      </c>
      <c r="D690" s="7" t="s">
        <v>262</v>
      </c>
      <c r="E690" s="38">
        <v>2368799</v>
      </c>
      <c r="F690" s="8">
        <v>2368799</v>
      </c>
      <c r="G690" s="9">
        <v>2368799</v>
      </c>
      <c r="H690" s="9">
        <v>2368799</v>
      </c>
      <c r="I690" s="9">
        <v>0</v>
      </c>
      <c r="J690" s="9">
        <v>0</v>
      </c>
      <c r="K690" s="10">
        <v>0</v>
      </c>
    </row>
    <row r="691" spans="1:11" ht="15" customHeight="1" x14ac:dyDescent="0.25">
      <c r="A691" s="6" t="s">
        <v>47</v>
      </c>
      <c r="B691" s="7"/>
      <c r="C691" s="7" t="s">
        <v>47</v>
      </c>
      <c r="D691" s="7" t="s">
        <v>256</v>
      </c>
      <c r="E691" s="38">
        <v>825986333.52999997</v>
      </c>
      <c r="F691" s="8">
        <v>791311747.45000005</v>
      </c>
      <c r="G691" s="9">
        <v>0</v>
      </c>
      <c r="H691" s="9">
        <v>676438144</v>
      </c>
      <c r="I691" s="9">
        <v>0</v>
      </c>
      <c r="J691" s="9">
        <v>0</v>
      </c>
      <c r="K691" s="10">
        <v>0</v>
      </c>
    </row>
    <row r="692" spans="1:11" ht="15" customHeight="1" x14ac:dyDescent="0.25">
      <c r="A692" s="6" t="s">
        <v>47</v>
      </c>
      <c r="B692" s="7"/>
      <c r="C692" s="7" t="s">
        <v>47</v>
      </c>
      <c r="D692" s="7" t="s">
        <v>111</v>
      </c>
      <c r="E692" s="38">
        <v>21890479</v>
      </c>
      <c r="F692" s="8">
        <v>47279903</v>
      </c>
      <c r="G692" s="9">
        <v>47279903</v>
      </c>
      <c r="H692" s="9">
        <v>47279903</v>
      </c>
      <c r="I692" s="9">
        <v>0</v>
      </c>
      <c r="J692" s="9">
        <v>0</v>
      </c>
      <c r="K692" s="10">
        <v>0</v>
      </c>
    </row>
    <row r="693" spans="1:11" ht="15" customHeight="1" x14ac:dyDescent="0.25">
      <c r="A693" s="6" t="s">
        <v>47</v>
      </c>
      <c r="B693" s="7"/>
      <c r="C693" s="7" t="s">
        <v>47</v>
      </c>
      <c r="D693" s="7" t="s">
        <v>263</v>
      </c>
      <c r="E693" s="38">
        <v>3384438</v>
      </c>
      <c r="F693" s="8">
        <v>38735618</v>
      </c>
      <c r="G693" s="9">
        <v>38735618</v>
      </c>
      <c r="H693" s="9">
        <v>40543305</v>
      </c>
      <c r="I693" s="9">
        <v>0</v>
      </c>
      <c r="J693" s="9">
        <v>0</v>
      </c>
      <c r="K693" s="10">
        <v>0</v>
      </c>
    </row>
    <row r="694" spans="1:11" ht="15" customHeight="1" x14ac:dyDescent="0.25">
      <c r="A694" s="6" t="s">
        <v>47</v>
      </c>
      <c r="B694" s="7"/>
      <c r="C694" s="7" t="s">
        <v>47</v>
      </c>
      <c r="D694" s="7" t="s">
        <v>264</v>
      </c>
      <c r="E694" s="38">
        <v>15057603</v>
      </c>
      <c r="F694" s="8">
        <v>15057603</v>
      </c>
      <c r="G694" s="9">
        <v>15057603</v>
      </c>
      <c r="H694" s="9">
        <v>15057603</v>
      </c>
      <c r="I694" s="9">
        <v>0</v>
      </c>
      <c r="J694" s="9">
        <v>0</v>
      </c>
      <c r="K694" s="10">
        <v>0</v>
      </c>
    </row>
    <row r="695" spans="1:11" ht="15" customHeight="1" x14ac:dyDescent="0.25">
      <c r="A695" s="6" t="s">
        <v>47</v>
      </c>
      <c r="B695" s="7"/>
      <c r="C695" s="7" t="s">
        <v>47</v>
      </c>
      <c r="D695" s="7" t="s">
        <v>265</v>
      </c>
      <c r="E695" s="38">
        <v>0</v>
      </c>
      <c r="F695" s="8">
        <v>0</v>
      </c>
      <c r="G695" s="9">
        <v>0</v>
      </c>
      <c r="H695" s="9">
        <v>0</v>
      </c>
      <c r="I695" s="9">
        <v>1336574485</v>
      </c>
      <c r="J695" s="9">
        <v>0</v>
      </c>
      <c r="K695" s="10">
        <v>0</v>
      </c>
    </row>
    <row r="696" spans="1:11" ht="15" customHeight="1" x14ac:dyDescent="0.25">
      <c r="A696" s="6" t="s">
        <v>47</v>
      </c>
      <c r="B696" s="7"/>
      <c r="C696" s="7" t="s">
        <v>47</v>
      </c>
      <c r="D696" s="7" t="s">
        <v>266</v>
      </c>
      <c r="E696" s="38">
        <v>82707266</v>
      </c>
      <c r="F696" s="8">
        <v>82707266</v>
      </c>
      <c r="G696" s="9">
        <v>82707266</v>
      </c>
      <c r="H696" s="9">
        <v>82707266</v>
      </c>
      <c r="I696" s="9">
        <v>0</v>
      </c>
      <c r="J696" s="9">
        <v>0</v>
      </c>
      <c r="K696" s="10">
        <v>0</v>
      </c>
    </row>
    <row r="697" spans="1:11" ht="15" customHeight="1" x14ac:dyDescent="0.25">
      <c r="A697" s="6" t="s">
        <v>47</v>
      </c>
      <c r="B697" s="7"/>
      <c r="C697" s="7" t="s">
        <v>47</v>
      </c>
      <c r="D697" s="7" t="s">
        <v>267</v>
      </c>
      <c r="E697" s="38">
        <v>1796269</v>
      </c>
      <c r="F697" s="8">
        <v>1796269</v>
      </c>
      <c r="G697" s="9">
        <v>1796269</v>
      </c>
      <c r="H697" s="9">
        <v>1796269</v>
      </c>
      <c r="I697" s="9">
        <v>0</v>
      </c>
      <c r="J697" s="9">
        <v>0</v>
      </c>
      <c r="K697" s="10">
        <v>0</v>
      </c>
    </row>
    <row r="698" spans="1:11" ht="15" customHeight="1" thickBot="1" x14ac:dyDescent="0.3">
      <c r="A698" s="11" t="s">
        <v>47</v>
      </c>
      <c r="B698" s="12"/>
      <c r="C698" s="12" t="s">
        <v>47</v>
      </c>
      <c r="D698" s="12" t="s">
        <v>268</v>
      </c>
      <c r="E698" s="40">
        <v>178328480</v>
      </c>
      <c r="F698" s="13">
        <v>178328480</v>
      </c>
      <c r="G698" s="14">
        <v>178328480</v>
      </c>
      <c r="H698" s="14">
        <v>178328480</v>
      </c>
      <c r="I698" s="14">
        <v>0</v>
      </c>
      <c r="J698" s="14">
        <v>0</v>
      </c>
      <c r="K698" s="15">
        <v>0</v>
      </c>
    </row>
    <row r="699" spans="1:11" ht="15.75" thickBot="1" x14ac:dyDescent="0.3">
      <c r="A699" s="142" t="s">
        <v>269</v>
      </c>
      <c r="B699" s="143"/>
      <c r="C699" s="143"/>
      <c r="D699" s="156"/>
      <c r="E699" s="28">
        <f t="shared" ref="E699" si="3">SUM(E678:E698)</f>
        <v>2705779963.4400001</v>
      </c>
      <c r="F699" s="28">
        <f t="shared" ref="F699" si="4">SUM(F678:F698)</f>
        <v>2557916225</v>
      </c>
      <c r="G699" s="28">
        <f t="shared" ref="G699" si="5">SUM(G678:G698)</f>
        <v>2359349564.3599997</v>
      </c>
      <c r="H699" s="28">
        <f t="shared" ref="H699" si="6">SUM(H678:H698)</f>
        <v>8342592518.0900002</v>
      </c>
      <c r="I699" s="28">
        <f t="shared" ref="I699" si="7">SUM(I678:I698)</f>
        <v>6389698813.1800003</v>
      </c>
      <c r="J699" s="28">
        <f t="shared" ref="J699" si="8">SUM(J678:J698)</f>
        <v>7487440040.8000002</v>
      </c>
      <c r="K699" s="28">
        <f t="shared" ref="K699" si="9">SUM(K678:K698)</f>
        <v>20617532590</v>
      </c>
    </row>
    <row r="700" spans="1:11" ht="15.75" thickBot="1" x14ac:dyDescent="0.3">
      <c r="A700" s="142" t="s">
        <v>249</v>
      </c>
      <c r="B700" s="143"/>
      <c r="C700" s="143"/>
      <c r="D700" s="156"/>
      <c r="E700" s="37">
        <f>E699+E677</f>
        <v>416144738226.93005</v>
      </c>
      <c r="F700" s="37">
        <f t="shared" ref="F700:K700" si="10">F699+F677</f>
        <v>370467052931.13007</v>
      </c>
      <c r="G700" s="37">
        <f t="shared" si="10"/>
        <v>344265040022.37006</v>
      </c>
      <c r="H700" s="37">
        <f t="shared" si="10"/>
        <v>370337805359.6402</v>
      </c>
      <c r="I700" s="37">
        <f t="shared" si="10"/>
        <v>364364942803.01001</v>
      </c>
      <c r="J700" s="37">
        <f t="shared" si="10"/>
        <v>368340531132.67987</v>
      </c>
      <c r="K700" s="37">
        <f t="shared" si="10"/>
        <v>373417114967.41992</v>
      </c>
    </row>
    <row r="706" spans="4:13" x14ac:dyDescent="0.25">
      <c r="D706" s="1"/>
      <c r="M706" s="1"/>
    </row>
    <row r="707" spans="4:13" x14ac:dyDescent="0.25">
      <c r="D707" s="1"/>
      <c r="M707" s="1"/>
    </row>
    <row r="708" spans="4:13" x14ac:dyDescent="0.25">
      <c r="D708" s="1"/>
      <c r="M708" s="1"/>
    </row>
    <row r="709" spans="4:13" x14ac:dyDescent="0.25">
      <c r="D709" s="1"/>
      <c r="M709" s="1"/>
    </row>
    <row r="710" spans="4:13" x14ac:dyDescent="0.25">
      <c r="D710" s="1"/>
      <c r="M710" s="1"/>
    </row>
    <row r="711" spans="4:13" x14ac:dyDescent="0.25">
      <c r="D711" s="1"/>
      <c r="M711" s="1"/>
    </row>
    <row r="712" spans="4:13" x14ac:dyDescent="0.25">
      <c r="D712" s="1"/>
      <c r="M712" s="1"/>
    </row>
    <row r="713" spans="4:13" x14ac:dyDescent="0.25">
      <c r="D713" s="1"/>
      <c r="M713" s="1"/>
    </row>
    <row r="714" spans="4:13" x14ac:dyDescent="0.25">
      <c r="D714" s="1"/>
      <c r="M714" s="1"/>
    </row>
    <row r="715" spans="4:13" x14ac:dyDescent="0.25">
      <c r="D715" s="1"/>
      <c r="M715" s="1"/>
    </row>
    <row r="716" spans="4:13" x14ac:dyDescent="0.25">
      <c r="D716" s="1"/>
      <c r="M716" s="1"/>
    </row>
    <row r="717" spans="4:13" x14ac:dyDescent="0.25">
      <c r="D717" s="1"/>
      <c r="M717" s="1"/>
    </row>
    <row r="718" spans="4:13" x14ac:dyDescent="0.25">
      <c r="D718" s="1"/>
      <c r="M718" s="1"/>
    </row>
    <row r="719" spans="4:13" x14ac:dyDescent="0.25">
      <c r="M719" s="1"/>
    </row>
    <row r="721" spans="13:13" x14ac:dyDescent="0.25">
      <c r="M721" s="2"/>
    </row>
  </sheetData>
  <autoFilter ref="A5:L700" xr:uid="{00000000-0009-0000-0000-000001000000}"/>
  <mergeCells count="8">
    <mergeCell ref="A676:D676"/>
    <mergeCell ref="A677:D677"/>
    <mergeCell ref="A699:D699"/>
    <mergeCell ref="A700:D700"/>
    <mergeCell ref="A1:J1"/>
    <mergeCell ref="A2:J2"/>
    <mergeCell ref="A3:J3"/>
    <mergeCell ref="A648:D648"/>
  </mergeCells>
  <hyperlinks>
    <hyperlink ref="D683" r:id="rId1" display="javascript:__doPostBack('_ctl0$ContentPlaceHolder1$dgCarteraConcepto$_ctl4$_ctl0','')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7"/>
  <sheetViews>
    <sheetView workbookViewId="0">
      <selection activeCell="E15" sqref="E15"/>
    </sheetView>
  </sheetViews>
  <sheetFormatPr baseColWidth="10" defaultRowHeight="15" x14ac:dyDescent="0.25"/>
  <cols>
    <col min="2" max="2" width="19.140625" customWidth="1"/>
    <col min="3" max="3" width="16.28515625" customWidth="1"/>
    <col min="4" max="4" width="20.7109375" customWidth="1"/>
    <col min="5" max="5" width="27.42578125" customWidth="1"/>
    <col min="6" max="6" width="17.42578125" customWidth="1"/>
    <col min="7" max="7" width="17.7109375" customWidth="1"/>
    <col min="8" max="8" width="26.7109375" customWidth="1"/>
  </cols>
  <sheetData>
    <row r="1" spans="2:8" ht="15.75" x14ac:dyDescent="0.25">
      <c r="B1" s="158" t="s">
        <v>305</v>
      </c>
      <c r="C1" s="158"/>
      <c r="D1" s="158"/>
      <c r="E1" s="158"/>
      <c r="F1" s="158"/>
      <c r="G1" s="158"/>
      <c r="H1" s="158"/>
    </row>
    <row r="2" spans="2:8" x14ac:dyDescent="0.25">
      <c r="B2" s="98"/>
      <c r="C2" s="98"/>
      <c r="D2" s="159"/>
      <c r="E2" s="159"/>
      <c r="F2" s="159"/>
      <c r="G2" s="159"/>
      <c r="H2" s="159"/>
    </row>
    <row r="3" spans="2:8" x14ac:dyDescent="0.25">
      <c r="B3" s="98"/>
      <c r="C3" s="98"/>
      <c r="D3" s="99"/>
    </row>
    <row r="4" spans="2:8" ht="15.75" thickBot="1" x14ac:dyDescent="0.3">
      <c r="B4" s="98"/>
      <c r="C4" s="98"/>
      <c r="D4" s="98"/>
      <c r="E4" s="3" t="s">
        <v>306</v>
      </c>
    </row>
    <row r="5" spans="2:8" ht="15.75" thickBot="1" x14ac:dyDescent="0.3">
      <c r="B5" s="47" t="s">
        <v>307</v>
      </c>
      <c r="C5" s="47" t="s">
        <v>308</v>
      </c>
      <c r="D5" s="47" t="s">
        <v>309</v>
      </c>
      <c r="E5" s="47" t="s">
        <v>310</v>
      </c>
      <c r="F5" s="47" t="s">
        <v>311</v>
      </c>
      <c r="G5" s="47" t="s">
        <v>312</v>
      </c>
      <c r="H5" s="47" t="s">
        <v>313</v>
      </c>
    </row>
    <row r="6" spans="2:8" ht="17.25" thickBot="1" x14ac:dyDescent="0.35">
      <c r="B6" s="102" t="s">
        <v>314</v>
      </c>
      <c r="C6" s="103">
        <v>45680.329178391199</v>
      </c>
      <c r="D6" s="104">
        <v>131922003</v>
      </c>
      <c r="E6" s="105" t="s">
        <v>315</v>
      </c>
      <c r="F6" s="106">
        <v>101774072</v>
      </c>
      <c r="G6" s="106">
        <v>101774072</v>
      </c>
      <c r="H6" s="107"/>
    </row>
    <row r="7" spans="2:8" ht="15.75" thickBot="1" x14ac:dyDescent="0.3">
      <c r="B7" s="160" t="s">
        <v>283</v>
      </c>
      <c r="C7" s="161"/>
      <c r="D7" s="161"/>
      <c r="E7" s="161"/>
      <c r="F7" s="100">
        <f>SUM(F6:F6)</f>
        <v>101774072</v>
      </c>
      <c r="G7" s="100">
        <f>SUM(G6:G6)</f>
        <v>101774072</v>
      </c>
      <c r="H7" s="101"/>
    </row>
  </sheetData>
  <mergeCells count="3">
    <mergeCell ref="B1:H1"/>
    <mergeCell ref="D2:H2"/>
    <mergeCell ref="B7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282A4-CDC2-4F41-91D3-088FC2AA8A70}">
  <dimension ref="A1:Q297"/>
  <sheetViews>
    <sheetView tabSelected="1" topLeftCell="K1" zoomScale="85" zoomScaleNormal="85" workbookViewId="0">
      <pane ySplit="4" topLeftCell="A237" activePane="bottomLeft" state="frozen"/>
      <selection pane="bottomLeft" activeCell="S266" sqref="S266"/>
    </sheetView>
  </sheetViews>
  <sheetFormatPr baseColWidth="10" defaultRowHeight="15" x14ac:dyDescent="0.25"/>
  <cols>
    <col min="1" max="1" width="18.28515625" customWidth="1"/>
    <col min="2" max="2" width="17.5703125" customWidth="1"/>
    <col min="4" max="4" width="35" customWidth="1"/>
    <col min="5" max="9" width="17.85546875" style="1" bestFit="1" customWidth="1"/>
    <col min="10" max="10" width="18.85546875" style="1" bestFit="1" customWidth="1"/>
    <col min="11" max="11" width="17.85546875" style="1" bestFit="1" customWidth="1"/>
    <col min="12" max="13" width="21" style="1" customWidth="1"/>
    <col min="14" max="14" width="17.85546875" style="1" bestFit="1" customWidth="1"/>
    <col min="15" max="15" width="18.85546875" style="1" bestFit="1" customWidth="1"/>
    <col min="16" max="16" width="22.85546875" customWidth="1"/>
    <col min="17" max="17" width="17.42578125" customWidth="1"/>
  </cols>
  <sheetData>
    <row r="1" spans="1:17" x14ac:dyDescent="0.25">
      <c r="A1" s="139" t="s">
        <v>235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29"/>
      <c r="Q1" s="30"/>
    </row>
    <row r="2" spans="1:17" x14ac:dyDescent="0.25">
      <c r="A2" s="139" t="s">
        <v>276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29"/>
      <c r="Q2" s="30"/>
    </row>
    <row r="3" spans="1:17" ht="15.75" thickBot="1" x14ac:dyDescent="0.3">
      <c r="A3" s="31" t="s">
        <v>275</v>
      </c>
      <c r="B3" s="31"/>
      <c r="C3" s="31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33"/>
    </row>
    <row r="4" spans="1:17" ht="30" x14ac:dyDescent="0.25">
      <c r="A4" s="53" t="s">
        <v>270</v>
      </c>
      <c r="B4" s="54" t="s">
        <v>1</v>
      </c>
      <c r="C4" s="54" t="s">
        <v>238</v>
      </c>
      <c r="D4" s="54" t="s">
        <v>239</v>
      </c>
      <c r="E4" s="55" t="s">
        <v>2</v>
      </c>
      <c r="F4" s="55" t="s">
        <v>4</v>
      </c>
      <c r="G4" s="55" t="s">
        <v>5</v>
      </c>
      <c r="H4" s="55" t="s">
        <v>6</v>
      </c>
      <c r="I4" s="55" t="s">
        <v>3</v>
      </c>
      <c r="J4" s="55" t="s">
        <v>9</v>
      </c>
      <c r="K4" s="55" t="s">
        <v>10</v>
      </c>
      <c r="L4" s="55" t="s">
        <v>271</v>
      </c>
      <c r="M4" s="55" t="s">
        <v>272</v>
      </c>
      <c r="N4" s="55" t="s">
        <v>8</v>
      </c>
      <c r="O4" s="55" t="s">
        <v>273</v>
      </c>
      <c r="P4" s="56" t="s">
        <v>233</v>
      </c>
    </row>
    <row r="5" spans="1:17" x14ac:dyDescent="0.25">
      <c r="A5" s="6" t="s">
        <v>12</v>
      </c>
      <c r="B5" s="7" t="s">
        <v>13</v>
      </c>
      <c r="C5" s="7">
        <v>800088702</v>
      </c>
      <c r="D5" s="7" t="s">
        <v>14</v>
      </c>
      <c r="E5" s="8">
        <v>192903143</v>
      </c>
      <c r="F5" s="8">
        <v>146049243</v>
      </c>
      <c r="G5" s="8">
        <v>48998922</v>
      </c>
      <c r="H5" s="8">
        <v>65534392</v>
      </c>
      <c r="I5" s="8">
        <v>332966981</v>
      </c>
      <c r="J5" s="8">
        <v>509723016</v>
      </c>
      <c r="K5" s="8">
        <v>272827238</v>
      </c>
      <c r="L5" s="8">
        <f t="shared" ref="L5:L64" si="0">SUM(E5:K5)</f>
        <v>1569002935</v>
      </c>
      <c r="M5" s="8">
        <v>-6942</v>
      </c>
      <c r="N5" s="8">
        <v>-21868309</v>
      </c>
      <c r="O5" s="8">
        <f>SUM(L5:N5)</f>
        <v>1547127684</v>
      </c>
      <c r="P5" s="57">
        <f>J5</f>
        <v>509723016</v>
      </c>
      <c r="Q5" s="2"/>
    </row>
    <row r="6" spans="1:17" x14ac:dyDescent="0.25">
      <c r="A6" s="6" t="s">
        <v>12</v>
      </c>
      <c r="B6" s="7" t="s">
        <v>13</v>
      </c>
      <c r="C6" s="7">
        <v>800112806</v>
      </c>
      <c r="D6" s="7" t="s">
        <v>15</v>
      </c>
      <c r="E6" s="8">
        <v>0</v>
      </c>
      <c r="F6" s="8">
        <v>0</v>
      </c>
      <c r="G6" s="8">
        <v>891875</v>
      </c>
      <c r="H6" s="8">
        <v>9520821</v>
      </c>
      <c r="I6" s="8">
        <v>19619020</v>
      </c>
      <c r="J6" s="8">
        <v>161866748</v>
      </c>
      <c r="K6" s="8">
        <v>9640312</v>
      </c>
      <c r="L6" s="8">
        <f t="shared" si="0"/>
        <v>201538776</v>
      </c>
      <c r="M6" s="8">
        <v>0</v>
      </c>
      <c r="N6" s="8">
        <v>0</v>
      </c>
      <c r="O6" s="8">
        <f>SUM(L6:N6)</f>
        <v>201538776</v>
      </c>
      <c r="P6" s="57">
        <f>J6</f>
        <v>161866748</v>
      </c>
      <c r="Q6" s="2"/>
    </row>
    <row r="7" spans="1:17" x14ac:dyDescent="0.25">
      <c r="A7" s="6" t="s">
        <v>12</v>
      </c>
      <c r="B7" s="7" t="s">
        <v>13</v>
      </c>
      <c r="C7" s="7">
        <v>800130907</v>
      </c>
      <c r="D7" s="7" t="s">
        <v>16</v>
      </c>
      <c r="E7" s="8">
        <v>1126562998</v>
      </c>
      <c r="F7" s="8">
        <v>945502939</v>
      </c>
      <c r="G7" s="8">
        <v>358307598</v>
      </c>
      <c r="H7" s="8">
        <v>641973660</v>
      </c>
      <c r="I7" s="8">
        <v>1240880646</v>
      </c>
      <c r="J7" s="8">
        <v>165267689</v>
      </c>
      <c r="K7" s="8">
        <v>1443001900</v>
      </c>
      <c r="L7" s="8">
        <f t="shared" si="0"/>
        <v>5921497430</v>
      </c>
      <c r="M7" s="8">
        <v>-1132321081</v>
      </c>
      <c r="N7" s="8">
        <v>0</v>
      </c>
      <c r="O7" s="8">
        <f>SUM(L7:N7)</f>
        <v>4789176349</v>
      </c>
      <c r="P7" s="57">
        <v>1793598293</v>
      </c>
      <c r="Q7" s="2"/>
    </row>
    <row r="8" spans="1:17" x14ac:dyDescent="0.25">
      <c r="A8" s="6" t="s">
        <v>12</v>
      </c>
      <c r="B8" s="7" t="s">
        <v>13</v>
      </c>
      <c r="C8" s="7">
        <v>800162035</v>
      </c>
      <c r="D8" s="7" t="s">
        <v>17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343351</v>
      </c>
      <c r="L8" s="8">
        <f t="shared" si="0"/>
        <v>343351</v>
      </c>
      <c r="M8" s="8">
        <v>0</v>
      </c>
      <c r="N8" s="8">
        <v>0</v>
      </c>
      <c r="O8" s="8">
        <f>SUM(L8:N8)</f>
        <v>343351</v>
      </c>
      <c r="P8" s="57">
        <f>J8</f>
        <v>0</v>
      </c>
      <c r="Q8" s="2"/>
    </row>
    <row r="9" spans="1:17" x14ac:dyDescent="0.25">
      <c r="A9" s="6" t="s">
        <v>12</v>
      </c>
      <c r="B9" s="7" t="s">
        <v>13</v>
      </c>
      <c r="C9" s="7">
        <v>800251440</v>
      </c>
      <c r="D9" s="7" t="s">
        <v>18</v>
      </c>
      <c r="E9" s="8">
        <v>785868733</v>
      </c>
      <c r="F9" s="8">
        <v>846641986</v>
      </c>
      <c r="G9" s="8">
        <v>834786087</v>
      </c>
      <c r="H9" s="8">
        <v>1194796522</v>
      </c>
      <c r="I9" s="8">
        <v>528877330</v>
      </c>
      <c r="J9" s="8">
        <v>234695228</v>
      </c>
      <c r="K9" s="8">
        <v>995240456</v>
      </c>
      <c r="L9" s="8">
        <f t="shared" si="0"/>
        <v>5420906342</v>
      </c>
      <c r="M9" s="8">
        <v>-454710882</v>
      </c>
      <c r="N9" s="8">
        <v>-624408602</v>
      </c>
      <c r="O9" s="8">
        <f>SUM(L9:N9)</f>
        <v>4341786858</v>
      </c>
      <c r="P9" s="57">
        <v>1112184530</v>
      </c>
      <c r="Q9" s="2"/>
    </row>
    <row r="10" spans="1:17" x14ac:dyDescent="0.25">
      <c r="A10" s="6" t="s">
        <v>12</v>
      </c>
      <c r="B10" s="7" t="s">
        <v>13</v>
      </c>
      <c r="C10" s="7">
        <v>805001157</v>
      </c>
      <c r="D10" s="7" t="s">
        <v>19</v>
      </c>
      <c r="E10" s="8">
        <v>0</v>
      </c>
      <c r="F10" s="8">
        <v>85400</v>
      </c>
      <c r="G10" s="8">
        <v>19613384</v>
      </c>
      <c r="H10" s="8">
        <v>9101201</v>
      </c>
      <c r="I10" s="8">
        <v>217237</v>
      </c>
      <c r="J10" s="8">
        <v>82625030</v>
      </c>
      <c r="K10" s="8">
        <v>35474851</v>
      </c>
      <c r="L10" s="8">
        <f t="shared" si="0"/>
        <v>147117103</v>
      </c>
      <c r="M10" s="8">
        <v>-16991844</v>
      </c>
      <c r="N10" s="8">
        <v>-2020400</v>
      </c>
      <c r="O10" s="8">
        <f>SUM(L10:N10)</f>
        <v>128104859</v>
      </c>
      <c r="P10" s="57">
        <f>J10</f>
        <v>82625030</v>
      </c>
      <c r="Q10" s="2"/>
    </row>
    <row r="11" spans="1:17" x14ac:dyDescent="0.25">
      <c r="A11" s="6" t="s">
        <v>12</v>
      </c>
      <c r="B11" s="7" t="s">
        <v>13</v>
      </c>
      <c r="C11" s="7">
        <v>806008394</v>
      </c>
      <c r="D11" s="7" t="s">
        <v>20</v>
      </c>
      <c r="E11" s="8">
        <v>186691865</v>
      </c>
      <c r="F11" s="8">
        <v>204471717</v>
      </c>
      <c r="G11" s="8">
        <v>442974154</v>
      </c>
      <c r="H11" s="8">
        <v>140691733</v>
      </c>
      <c r="I11" s="8">
        <v>14769071</v>
      </c>
      <c r="J11" s="8">
        <v>114753536</v>
      </c>
      <c r="K11" s="8">
        <v>798495885</v>
      </c>
      <c r="L11" s="8">
        <f t="shared" si="0"/>
        <v>1902847961</v>
      </c>
      <c r="M11" s="8">
        <v>0</v>
      </c>
      <c r="N11" s="8">
        <v>-13730726</v>
      </c>
      <c r="O11" s="8">
        <f>SUM(L11:N11)</f>
        <v>1889117235</v>
      </c>
      <c r="P11" s="57">
        <f>J11</f>
        <v>114753536</v>
      </c>
      <c r="Q11" s="2"/>
    </row>
    <row r="12" spans="1:17" x14ac:dyDescent="0.25">
      <c r="A12" s="6" t="s">
        <v>12</v>
      </c>
      <c r="B12" s="7" t="s">
        <v>13</v>
      </c>
      <c r="C12" s="7">
        <v>809008362</v>
      </c>
      <c r="D12" s="7" t="s">
        <v>21</v>
      </c>
      <c r="E12" s="8">
        <v>0</v>
      </c>
      <c r="F12" s="8">
        <v>0</v>
      </c>
      <c r="G12" s="8">
        <v>0</v>
      </c>
      <c r="H12" s="8">
        <v>35800374</v>
      </c>
      <c r="I12" s="8">
        <v>53821577</v>
      </c>
      <c r="J12" s="8">
        <v>42283859</v>
      </c>
      <c r="K12" s="8">
        <v>48957417</v>
      </c>
      <c r="L12" s="8">
        <f t="shared" si="0"/>
        <v>180863227</v>
      </c>
      <c r="M12" s="8">
        <v>0</v>
      </c>
      <c r="N12" s="8">
        <v>0</v>
      </c>
      <c r="O12" s="8">
        <f>SUM(L12:N12)</f>
        <v>180863227</v>
      </c>
      <c r="P12" s="57">
        <f>J12</f>
        <v>42283859</v>
      </c>
      <c r="Q12" s="2"/>
    </row>
    <row r="13" spans="1:17" x14ac:dyDescent="0.25">
      <c r="A13" s="6" t="s">
        <v>12</v>
      </c>
      <c r="B13" s="7" t="s">
        <v>13</v>
      </c>
      <c r="C13" s="7">
        <v>817000248</v>
      </c>
      <c r="D13" s="7" t="s">
        <v>22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38751797</v>
      </c>
      <c r="K13" s="8">
        <v>66900</v>
      </c>
      <c r="L13" s="8">
        <f t="shared" si="0"/>
        <v>38818697</v>
      </c>
      <c r="M13" s="8">
        <v>0</v>
      </c>
      <c r="N13" s="8">
        <v>0</v>
      </c>
      <c r="O13" s="8">
        <f>SUM(L13:N13)</f>
        <v>38818697</v>
      </c>
      <c r="P13" s="57">
        <f>J13</f>
        <v>38751797</v>
      </c>
      <c r="Q13" s="2"/>
    </row>
    <row r="14" spans="1:17" x14ac:dyDescent="0.25">
      <c r="A14" s="6" t="s">
        <v>12</v>
      </c>
      <c r="B14" s="7" t="s">
        <v>13</v>
      </c>
      <c r="C14" s="7">
        <v>817001773</v>
      </c>
      <c r="D14" s="7" t="s">
        <v>23</v>
      </c>
      <c r="E14" s="8">
        <v>0</v>
      </c>
      <c r="F14" s="8">
        <v>168200</v>
      </c>
      <c r="G14" s="8">
        <v>0</v>
      </c>
      <c r="H14" s="8">
        <v>769043</v>
      </c>
      <c r="I14" s="8">
        <v>49382787</v>
      </c>
      <c r="J14" s="8">
        <v>55036802</v>
      </c>
      <c r="K14" s="8">
        <v>1580934</v>
      </c>
      <c r="L14" s="8">
        <f t="shared" si="0"/>
        <v>106937766</v>
      </c>
      <c r="M14" s="8">
        <v>-444930</v>
      </c>
      <c r="N14" s="8">
        <v>0</v>
      </c>
      <c r="O14" s="8">
        <f>SUM(L14:N14)</f>
        <v>106492836</v>
      </c>
      <c r="P14" s="57">
        <f>J14</f>
        <v>55036802</v>
      </c>
      <c r="Q14" s="2"/>
    </row>
    <row r="15" spans="1:17" x14ac:dyDescent="0.25">
      <c r="A15" s="6" t="s">
        <v>12</v>
      </c>
      <c r="B15" s="7" t="s">
        <v>13</v>
      </c>
      <c r="C15" s="7">
        <v>824001398</v>
      </c>
      <c r="D15" s="7" t="s">
        <v>24</v>
      </c>
      <c r="E15" s="8">
        <v>0</v>
      </c>
      <c r="F15" s="8">
        <v>0</v>
      </c>
      <c r="G15" s="8">
        <v>0</v>
      </c>
      <c r="H15" s="8">
        <v>743000</v>
      </c>
      <c r="I15" s="8">
        <v>704500</v>
      </c>
      <c r="J15" s="8">
        <v>489200</v>
      </c>
      <c r="K15" s="8">
        <v>38623101</v>
      </c>
      <c r="L15" s="8">
        <f t="shared" si="0"/>
        <v>40559801</v>
      </c>
      <c r="M15" s="8">
        <v>0</v>
      </c>
      <c r="N15" s="8">
        <v>0</v>
      </c>
      <c r="O15" s="8">
        <f>SUM(L15:N15)</f>
        <v>40559801</v>
      </c>
      <c r="P15" s="57">
        <f>J15</f>
        <v>489200</v>
      </c>
      <c r="Q15" s="2"/>
    </row>
    <row r="16" spans="1:17" x14ac:dyDescent="0.25">
      <c r="A16" s="6" t="s">
        <v>12</v>
      </c>
      <c r="B16" s="7" t="s">
        <v>13</v>
      </c>
      <c r="C16" s="7">
        <v>830003564</v>
      </c>
      <c r="D16" s="7" t="s">
        <v>25</v>
      </c>
      <c r="E16" s="8">
        <v>1931238267</v>
      </c>
      <c r="F16" s="8">
        <v>1822823006</v>
      </c>
      <c r="G16" s="8">
        <v>4021245718</v>
      </c>
      <c r="H16" s="8">
        <v>6179943912</v>
      </c>
      <c r="I16" s="8">
        <v>2828656653.8699999</v>
      </c>
      <c r="J16" s="8">
        <v>2806588723.9200001</v>
      </c>
      <c r="K16" s="8">
        <v>5859537895</v>
      </c>
      <c r="L16" s="8">
        <f t="shared" si="0"/>
        <v>25450034175.790001</v>
      </c>
      <c r="M16" s="8">
        <v>-7468409</v>
      </c>
      <c r="N16" s="8">
        <v>-1826137785</v>
      </c>
      <c r="O16" s="8">
        <f>SUM(L16:N16)</f>
        <v>23616427981.790001</v>
      </c>
      <c r="P16" s="57">
        <f>J16</f>
        <v>2806588723.9200001</v>
      </c>
      <c r="Q16" s="2"/>
    </row>
    <row r="17" spans="1:17" x14ac:dyDescent="0.25">
      <c r="A17" s="6" t="s">
        <v>12</v>
      </c>
      <c r="B17" s="7" t="s">
        <v>13</v>
      </c>
      <c r="C17" s="7">
        <v>830113831</v>
      </c>
      <c r="D17" s="7" t="s">
        <v>26</v>
      </c>
      <c r="E17" s="8">
        <v>9093098</v>
      </c>
      <c r="F17" s="8">
        <v>50537199</v>
      </c>
      <c r="G17" s="8">
        <v>0</v>
      </c>
      <c r="H17" s="8">
        <v>33718569</v>
      </c>
      <c r="I17" s="8">
        <v>35858937</v>
      </c>
      <c r="J17" s="8">
        <v>146164660</v>
      </c>
      <c r="K17" s="8">
        <v>118586082</v>
      </c>
      <c r="L17" s="8">
        <f t="shared" si="0"/>
        <v>393958545</v>
      </c>
      <c r="M17" s="8">
        <v>-104713264</v>
      </c>
      <c r="N17" s="8">
        <v>0</v>
      </c>
      <c r="O17" s="8">
        <f>SUM(L17:N17)</f>
        <v>289245281</v>
      </c>
      <c r="P17" s="57">
        <f>J17</f>
        <v>146164660</v>
      </c>
      <c r="Q17" s="2"/>
    </row>
    <row r="18" spans="1:17" x14ac:dyDescent="0.25">
      <c r="A18" s="6" t="s">
        <v>12</v>
      </c>
      <c r="B18" s="7" t="s">
        <v>13</v>
      </c>
      <c r="C18" s="7">
        <v>837000084</v>
      </c>
      <c r="D18" s="7" t="s">
        <v>27</v>
      </c>
      <c r="E18" s="8">
        <v>1365700</v>
      </c>
      <c r="F18" s="8">
        <v>241850</v>
      </c>
      <c r="G18" s="8">
        <v>15182959</v>
      </c>
      <c r="H18" s="8">
        <v>219000</v>
      </c>
      <c r="I18" s="8">
        <v>783600</v>
      </c>
      <c r="J18" s="8">
        <v>1352310</v>
      </c>
      <c r="K18" s="8">
        <v>44193083</v>
      </c>
      <c r="L18" s="8">
        <f t="shared" si="0"/>
        <v>63338502</v>
      </c>
      <c r="M18" s="8">
        <v>0</v>
      </c>
      <c r="N18" s="8">
        <v>0</v>
      </c>
      <c r="O18" s="8">
        <f>SUM(L18:N18)</f>
        <v>63338502</v>
      </c>
      <c r="P18" s="57">
        <f>J18</f>
        <v>1352310</v>
      </c>
      <c r="Q18" s="2"/>
    </row>
    <row r="19" spans="1:17" x14ac:dyDescent="0.25">
      <c r="A19" s="6" t="s">
        <v>12</v>
      </c>
      <c r="B19" s="7" t="s">
        <v>13</v>
      </c>
      <c r="C19" s="7">
        <v>839000495</v>
      </c>
      <c r="D19" s="7" t="s">
        <v>28</v>
      </c>
      <c r="E19" s="8">
        <v>0</v>
      </c>
      <c r="F19" s="8">
        <v>8001312</v>
      </c>
      <c r="G19" s="8">
        <v>0</v>
      </c>
      <c r="H19" s="8">
        <v>26715</v>
      </c>
      <c r="I19" s="8">
        <v>0</v>
      </c>
      <c r="J19" s="8">
        <v>4531100</v>
      </c>
      <c r="K19" s="8">
        <v>20940934</v>
      </c>
      <c r="L19" s="8">
        <f t="shared" si="0"/>
        <v>33500061</v>
      </c>
      <c r="M19" s="8">
        <v>0</v>
      </c>
      <c r="N19" s="8">
        <v>0</v>
      </c>
      <c r="O19" s="8">
        <f>SUM(L19:N19)</f>
        <v>33500061</v>
      </c>
      <c r="P19" s="57">
        <f>J19</f>
        <v>4531100</v>
      </c>
      <c r="Q19" s="2"/>
    </row>
    <row r="20" spans="1:17" x14ac:dyDescent="0.25">
      <c r="A20" s="6" t="s">
        <v>12</v>
      </c>
      <c r="B20" s="7" t="s">
        <v>13</v>
      </c>
      <c r="C20" s="7">
        <v>860066942</v>
      </c>
      <c r="D20" s="7" t="s">
        <v>29</v>
      </c>
      <c r="E20" s="8">
        <v>562757874</v>
      </c>
      <c r="F20" s="8">
        <v>541170095</v>
      </c>
      <c r="G20" s="8">
        <v>584021801</v>
      </c>
      <c r="H20" s="8">
        <v>1138682719</v>
      </c>
      <c r="I20" s="8">
        <v>323428985</v>
      </c>
      <c r="J20" s="8">
        <v>1090171750.1199999</v>
      </c>
      <c r="K20" s="8">
        <v>1352695559</v>
      </c>
      <c r="L20" s="8">
        <f t="shared" si="0"/>
        <v>5592928783.1199999</v>
      </c>
      <c r="M20" s="8">
        <v>-21877718</v>
      </c>
      <c r="N20" s="8">
        <v>0</v>
      </c>
      <c r="O20" s="8">
        <f>SUM(L20:N20)</f>
        <v>5571051065.1199999</v>
      </c>
      <c r="P20" s="57">
        <v>1294849287.1199999</v>
      </c>
      <c r="Q20" s="2"/>
    </row>
    <row r="21" spans="1:17" x14ac:dyDescent="0.25">
      <c r="A21" s="6" t="s">
        <v>12</v>
      </c>
      <c r="B21" s="7" t="s">
        <v>13</v>
      </c>
      <c r="C21" s="7">
        <v>890102044</v>
      </c>
      <c r="D21" s="7" t="s">
        <v>30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61275596</v>
      </c>
      <c r="K21" s="8">
        <v>0</v>
      </c>
      <c r="L21" s="8">
        <f t="shared" si="0"/>
        <v>61275596</v>
      </c>
      <c r="M21" s="8">
        <v>0</v>
      </c>
      <c r="N21" s="8">
        <v>0</v>
      </c>
      <c r="O21" s="8">
        <f>SUM(L21:N21)</f>
        <v>61275596</v>
      </c>
      <c r="P21" s="57">
        <f>J21</f>
        <v>61275596</v>
      </c>
      <c r="Q21" s="2"/>
    </row>
    <row r="22" spans="1:17" x14ac:dyDescent="0.25">
      <c r="A22" s="6" t="s">
        <v>12</v>
      </c>
      <c r="B22" s="7" t="s">
        <v>13</v>
      </c>
      <c r="C22" s="7">
        <v>890303093</v>
      </c>
      <c r="D22" s="7" t="s">
        <v>31</v>
      </c>
      <c r="E22" s="8">
        <v>0</v>
      </c>
      <c r="F22" s="8">
        <v>0</v>
      </c>
      <c r="G22" s="8">
        <v>0</v>
      </c>
      <c r="H22" s="8">
        <v>0</v>
      </c>
      <c r="I22" s="8">
        <v>1335802</v>
      </c>
      <c r="J22" s="8">
        <v>18600377</v>
      </c>
      <c r="K22" s="8">
        <v>2560762</v>
      </c>
      <c r="L22" s="8">
        <f t="shared" si="0"/>
        <v>22496941</v>
      </c>
      <c r="M22" s="8">
        <v>0</v>
      </c>
      <c r="N22" s="8">
        <v>0</v>
      </c>
      <c r="O22" s="8">
        <f>SUM(L22:N22)</f>
        <v>22496941</v>
      </c>
      <c r="P22" s="57">
        <f>J22</f>
        <v>18600377</v>
      </c>
      <c r="Q22" s="2"/>
    </row>
    <row r="23" spans="1:17" x14ac:dyDescent="0.25">
      <c r="A23" s="6" t="s">
        <v>12</v>
      </c>
      <c r="B23" s="7" t="s">
        <v>13</v>
      </c>
      <c r="C23" s="7">
        <v>891856000</v>
      </c>
      <c r="D23" s="7" t="s">
        <v>32</v>
      </c>
      <c r="E23" s="8">
        <v>92915707</v>
      </c>
      <c r="F23" s="8">
        <v>850292</v>
      </c>
      <c r="G23" s="8">
        <v>0</v>
      </c>
      <c r="H23" s="8">
        <v>64188761</v>
      </c>
      <c r="I23" s="8">
        <v>53988762</v>
      </c>
      <c r="J23" s="8">
        <v>18518998</v>
      </c>
      <c r="K23" s="8">
        <v>20414064</v>
      </c>
      <c r="L23" s="8">
        <f t="shared" si="0"/>
        <v>250876584</v>
      </c>
      <c r="M23" s="8">
        <v>0</v>
      </c>
      <c r="N23" s="8">
        <v>0</v>
      </c>
      <c r="O23" s="8">
        <f>SUM(L23:N23)</f>
        <v>250876584</v>
      </c>
      <c r="P23" s="57">
        <f>J23</f>
        <v>18518998</v>
      </c>
      <c r="Q23" s="2"/>
    </row>
    <row r="24" spans="1:17" x14ac:dyDescent="0.25">
      <c r="A24" s="6" t="s">
        <v>12</v>
      </c>
      <c r="B24" s="7" t="s">
        <v>13</v>
      </c>
      <c r="C24" s="7">
        <v>892200015</v>
      </c>
      <c r="D24" s="7" t="s">
        <v>33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6503099</v>
      </c>
      <c r="K24" s="8">
        <v>0</v>
      </c>
      <c r="L24" s="8">
        <f t="shared" si="0"/>
        <v>6503099</v>
      </c>
      <c r="M24" s="8">
        <v>0</v>
      </c>
      <c r="N24" s="8">
        <v>0</v>
      </c>
      <c r="O24" s="8">
        <f>SUM(L24:N24)</f>
        <v>6503099</v>
      </c>
      <c r="P24" s="57">
        <f>J24</f>
        <v>6503099</v>
      </c>
      <c r="Q24" s="2"/>
    </row>
    <row r="25" spans="1:17" x14ac:dyDescent="0.25">
      <c r="A25" s="6" t="s">
        <v>12</v>
      </c>
      <c r="B25" s="7" t="s">
        <v>13</v>
      </c>
      <c r="C25" s="7">
        <v>900156264</v>
      </c>
      <c r="D25" s="7" t="s">
        <v>34</v>
      </c>
      <c r="E25" s="8">
        <v>699050029</v>
      </c>
      <c r="F25" s="8">
        <v>745531579</v>
      </c>
      <c r="G25" s="8">
        <v>876888596</v>
      </c>
      <c r="H25" s="8">
        <v>1735650837</v>
      </c>
      <c r="I25" s="8">
        <v>2631718286</v>
      </c>
      <c r="J25" s="8">
        <v>1275062135</v>
      </c>
      <c r="K25" s="8">
        <v>1544017270</v>
      </c>
      <c r="L25" s="8">
        <f t="shared" si="0"/>
        <v>9507918732</v>
      </c>
      <c r="M25" s="8">
        <v>-595191</v>
      </c>
      <c r="N25" s="8">
        <v>0</v>
      </c>
      <c r="O25" s="8">
        <f>SUM(L25:N25)</f>
        <v>9507323541</v>
      </c>
      <c r="P25" s="57">
        <v>1640890813</v>
      </c>
      <c r="Q25" s="2"/>
    </row>
    <row r="26" spans="1:17" x14ac:dyDescent="0.25">
      <c r="A26" s="6" t="s">
        <v>12</v>
      </c>
      <c r="B26" s="7" t="s">
        <v>13</v>
      </c>
      <c r="C26" s="7">
        <v>900226715</v>
      </c>
      <c r="D26" s="7" t="s">
        <v>35</v>
      </c>
      <c r="E26" s="8">
        <v>40326697</v>
      </c>
      <c r="F26" s="8">
        <v>45363246</v>
      </c>
      <c r="G26" s="8">
        <v>114326314</v>
      </c>
      <c r="H26" s="8">
        <v>215509933</v>
      </c>
      <c r="I26" s="8">
        <v>465055918.03999996</v>
      </c>
      <c r="J26" s="8">
        <v>323086517</v>
      </c>
      <c r="K26" s="8">
        <v>437214854</v>
      </c>
      <c r="L26" s="8">
        <f t="shared" si="0"/>
        <v>1640883479.04</v>
      </c>
      <c r="M26" s="8">
        <v>0</v>
      </c>
      <c r="N26" s="8">
        <v>0</v>
      </c>
      <c r="O26" s="8">
        <f>SUM(L26:N26)</f>
        <v>1640883479.04</v>
      </c>
      <c r="P26" s="57">
        <f>J26</f>
        <v>323086517</v>
      </c>
      <c r="Q26" s="2"/>
    </row>
    <row r="27" spans="1:17" x14ac:dyDescent="0.25">
      <c r="A27" s="6" t="s">
        <v>12</v>
      </c>
      <c r="B27" s="7" t="s">
        <v>13</v>
      </c>
      <c r="C27" s="7">
        <v>900298372</v>
      </c>
      <c r="D27" s="7" t="s">
        <v>36</v>
      </c>
      <c r="E27" s="8">
        <v>38153086</v>
      </c>
      <c r="F27" s="8">
        <v>64320182</v>
      </c>
      <c r="G27" s="8">
        <v>152064637</v>
      </c>
      <c r="H27" s="8">
        <v>68694295</v>
      </c>
      <c r="I27" s="8">
        <v>88255927</v>
      </c>
      <c r="J27" s="8">
        <v>139701776</v>
      </c>
      <c r="K27" s="8">
        <v>216644425</v>
      </c>
      <c r="L27" s="8">
        <f t="shared" si="0"/>
        <v>767834328</v>
      </c>
      <c r="M27" s="8">
        <v>-1140200</v>
      </c>
      <c r="N27" s="8">
        <v>-1502732539</v>
      </c>
      <c r="O27" s="8">
        <f>SUM(L27:N27)</f>
        <v>-736038411</v>
      </c>
      <c r="P27" s="57">
        <v>173156628</v>
      </c>
      <c r="Q27" s="2"/>
    </row>
    <row r="28" spans="1:17" x14ac:dyDescent="0.25">
      <c r="A28" s="6" t="s">
        <v>12</v>
      </c>
      <c r="B28" s="7" t="s">
        <v>13</v>
      </c>
      <c r="C28" s="7">
        <v>900604350</v>
      </c>
      <c r="D28" s="7" t="s">
        <v>37</v>
      </c>
      <c r="E28" s="8">
        <v>0</v>
      </c>
      <c r="F28" s="8">
        <v>11201565</v>
      </c>
      <c r="G28" s="8">
        <v>0</v>
      </c>
      <c r="H28" s="8">
        <v>1652653</v>
      </c>
      <c r="I28" s="8">
        <v>279867</v>
      </c>
      <c r="J28" s="8">
        <v>34254148</v>
      </c>
      <c r="K28" s="8">
        <v>12965279</v>
      </c>
      <c r="L28" s="8">
        <f t="shared" si="0"/>
        <v>60353512</v>
      </c>
      <c r="M28" s="8">
        <v>0</v>
      </c>
      <c r="N28" s="8">
        <v>0</v>
      </c>
      <c r="O28" s="8">
        <f>SUM(L28:N28)</f>
        <v>60353512</v>
      </c>
      <c r="P28" s="57">
        <f>J28</f>
        <v>34254148</v>
      </c>
      <c r="Q28" s="2"/>
    </row>
    <row r="29" spans="1:17" x14ac:dyDescent="0.25">
      <c r="A29" s="6" t="s">
        <v>12</v>
      </c>
      <c r="B29" s="7" t="s">
        <v>13</v>
      </c>
      <c r="C29" s="7">
        <v>900914254</v>
      </c>
      <c r="D29" s="7" t="s">
        <v>38</v>
      </c>
      <c r="E29" s="8">
        <v>4128243</v>
      </c>
      <c r="F29" s="8">
        <v>0</v>
      </c>
      <c r="G29" s="8">
        <v>0</v>
      </c>
      <c r="H29" s="8">
        <v>0</v>
      </c>
      <c r="I29" s="8">
        <v>7796695</v>
      </c>
      <c r="J29" s="8">
        <v>1543900</v>
      </c>
      <c r="K29" s="8">
        <v>2164158</v>
      </c>
      <c r="L29" s="8">
        <f t="shared" si="0"/>
        <v>15632996</v>
      </c>
      <c r="M29" s="8">
        <v>-2949443</v>
      </c>
      <c r="N29" s="8">
        <v>0</v>
      </c>
      <c r="O29" s="8">
        <f>SUM(L29:N29)</f>
        <v>12683553</v>
      </c>
      <c r="P29" s="57">
        <f>J29</f>
        <v>1543900</v>
      </c>
      <c r="Q29" s="2"/>
    </row>
    <row r="30" spans="1:17" x14ac:dyDescent="0.25">
      <c r="A30" s="6" t="s">
        <v>12</v>
      </c>
      <c r="B30" s="7" t="s">
        <v>13</v>
      </c>
      <c r="C30" s="7">
        <v>900935126</v>
      </c>
      <c r="D30" s="7" t="s">
        <v>39</v>
      </c>
      <c r="E30" s="8">
        <v>482686</v>
      </c>
      <c r="F30" s="8">
        <v>3346069</v>
      </c>
      <c r="G30" s="8">
        <v>14182311</v>
      </c>
      <c r="H30" s="8">
        <v>1280570</v>
      </c>
      <c r="I30" s="8">
        <v>1576092</v>
      </c>
      <c r="J30" s="8">
        <v>64229603.799999997</v>
      </c>
      <c r="K30" s="8">
        <v>35727496</v>
      </c>
      <c r="L30" s="8">
        <f t="shared" si="0"/>
        <v>120824827.8</v>
      </c>
      <c r="M30" s="8">
        <v>-27187</v>
      </c>
      <c r="N30" s="8">
        <v>-3398889</v>
      </c>
      <c r="O30" s="8">
        <f>SUM(L30:N30)</f>
        <v>117398751.8</v>
      </c>
      <c r="P30" s="57">
        <f>J30</f>
        <v>64229603.799999997</v>
      </c>
      <c r="Q30" s="2"/>
    </row>
    <row r="31" spans="1:17" x14ac:dyDescent="0.25">
      <c r="A31" s="6" t="s">
        <v>12</v>
      </c>
      <c r="B31" s="7" t="s">
        <v>13</v>
      </c>
      <c r="C31" s="7">
        <v>901021565</v>
      </c>
      <c r="D31" s="7" t="s">
        <v>40</v>
      </c>
      <c r="E31" s="8">
        <v>1260521</v>
      </c>
      <c r="F31" s="8">
        <v>109700</v>
      </c>
      <c r="G31" s="8">
        <v>16667921</v>
      </c>
      <c r="H31" s="8">
        <v>6517688</v>
      </c>
      <c r="I31" s="8">
        <v>205815</v>
      </c>
      <c r="J31" s="8">
        <v>28268978</v>
      </c>
      <c r="K31" s="8">
        <v>4456704</v>
      </c>
      <c r="L31" s="8">
        <f t="shared" si="0"/>
        <v>57487327</v>
      </c>
      <c r="M31" s="8">
        <v>0</v>
      </c>
      <c r="N31" s="8">
        <v>-37555827</v>
      </c>
      <c r="O31" s="8">
        <f>SUM(L31:N31)</f>
        <v>19931500</v>
      </c>
      <c r="P31" s="57">
        <f>J31</f>
        <v>28268978</v>
      </c>
      <c r="Q31" s="2"/>
    </row>
    <row r="32" spans="1:17" x14ac:dyDescent="0.25">
      <c r="A32" s="6" t="s">
        <v>12</v>
      </c>
      <c r="B32" s="7" t="s">
        <v>13</v>
      </c>
      <c r="C32" s="7">
        <v>901438242</v>
      </c>
      <c r="D32" s="7" t="s">
        <v>41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855200</v>
      </c>
      <c r="L32" s="8">
        <f t="shared" si="0"/>
        <v>855200</v>
      </c>
      <c r="M32" s="8">
        <v>0</v>
      </c>
      <c r="N32" s="8">
        <v>0</v>
      </c>
      <c r="O32" s="8">
        <f>SUM(L32:N32)</f>
        <v>855200</v>
      </c>
      <c r="P32" s="57">
        <f>J32</f>
        <v>0</v>
      </c>
      <c r="Q32" s="2"/>
    </row>
    <row r="33" spans="1:17" x14ac:dyDescent="0.25">
      <c r="A33" s="6" t="s">
        <v>12</v>
      </c>
      <c r="B33" s="7" t="s">
        <v>13</v>
      </c>
      <c r="C33" s="7">
        <v>901543211</v>
      </c>
      <c r="D33" s="7" t="s">
        <v>42</v>
      </c>
      <c r="E33" s="8">
        <v>0</v>
      </c>
      <c r="F33" s="8">
        <v>0</v>
      </c>
      <c r="G33" s="8">
        <v>8061390</v>
      </c>
      <c r="H33" s="8">
        <v>21898457</v>
      </c>
      <c r="I33" s="8">
        <v>256037318</v>
      </c>
      <c r="J33" s="8">
        <v>218887016.06</v>
      </c>
      <c r="K33" s="8">
        <v>323062436</v>
      </c>
      <c r="L33" s="8">
        <f t="shared" si="0"/>
        <v>827946617.05999994</v>
      </c>
      <c r="M33" s="8">
        <v>0</v>
      </c>
      <c r="N33" s="8">
        <v>0</v>
      </c>
      <c r="O33" s="8">
        <f>SUM(L33:N33)</f>
        <v>827946617.05999994</v>
      </c>
      <c r="P33" s="57">
        <f>J33</f>
        <v>218887016.06</v>
      </c>
      <c r="Q33" s="2"/>
    </row>
    <row r="34" spans="1:17" x14ac:dyDescent="0.25">
      <c r="A34" s="6" t="s">
        <v>12</v>
      </c>
      <c r="B34" s="7" t="s">
        <v>13</v>
      </c>
      <c r="C34" s="7">
        <v>901543761</v>
      </c>
      <c r="D34" s="7" t="s">
        <v>43</v>
      </c>
      <c r="E34" s="8">
        <v>0</v>
      </c>
      <c r="F34" s="8">
        <v>0</v>
      </c>
      <c r="G34" s="8">
        <v>0</v>
      </c>
      <c r="H34" s="8">
        <v>34101428</v>
      </c>
      <c r="I34" s="8">
        <v>14652187</v>
      </c>
      <c r="J34" s="8">
        <v>4738327</v>
      </c>
      <c r="K34" s="8">
        <v>47766203</v>
      </c>
      <c r="L34" s="8">
        <f t="shared" si="0"/>
        <v>101258145</v>
      </c>
      <c r="M34" s="8">
        <v>0</v>
      </c>
      <c r="N34" s="8">
        <v>0</v>
      </c>
      <c r="O34" s="8">
        <f>SUM(L34:N34)</f>
        <v>101258145</v>
      </c>
      <c r="P34" s="57">
        <f>J34</f>
        <v>4738327</v>
      </c>
      <c r="Q34" s="2"/>
    </row>
    <row r="35" spans="1:17" x14ac:dyDescent="0.25">
      <c r="A35" s="6" t="s">
        <v>44</v>
      </c>
      <c r="B35" s="7" t="s">
        <v>13</v>
      </c>
      <c r="C35" s="7">
        <v>900298372</v>
      </c>
      <c r="D35" s="7" t="s">
        <v>36</v>
      </c>
      <c r="E35" s="8">
        <v>955982985</v>
      </c>
      <c r="F35" s="8">
        <v>930932500</v>
      </c>
      <c r="G35" s="8">
        <v>13170553</v>
      </c>
      <c r="H35" s="8">
        <v>0</v>
      </c>
      <c r="I35" s="8">
        <v>0</v>
      </c>
      <c r="J35" s="8">
        <v>0</v>
      </c>
      <c r="K35" s="8">
        <v>977601749</v>
      </c>
      <c r="L35" s="8">
        <f t="shared" si="0"/>
        <v>2877687787</v>
      </c>
      <c r="M35" s="8">
        <v>0</v>
      </c>
      <c r="N35" s="8">
        <v>0</v>
      </c>
      <c r="O35" s="8">
        <f>SUM(L35:N35)</f>
        <v>2877687787</v>
      </c>
      <c r="P35" s="57">
        <f>J35</f>
        <v>0</v>
      </c>
      <c r="Q35" s="2"/>
    </row>
    <row r="36" spans="1:17" x14ac:dyDescent="0.25">
      <c r="A36" s="6" t="s">
        <v>45</v>
      </c>
      <c r="B36" s="7" t="s">
        <v>13</v>
      </c>
      <c r="C36" s="7">
        <v>900298372</v>
      </c>
      <c r="D36" s="7" t="s">
        <v>36</v>
      </c>
      <c r="E36" s="8">
        <v>125423014</v>
      </c>
      <c r="F36" s="8">
        <v>102664142</v>
      </c>
      <c r="G36" s="8">
        <v>0</v>
      </c>
      <c r="H36" s="8">
        <v>0</v>
      </c>
      <c r="I36" s="8">
        <v>0</v>
      </c>
      <c r="J36" s="8">
        <v>0</v>
      </c>
      <c r="K36" s="8">
        <v>100000000</v>
      </c>
      <c r="L36" s="8">
        <f t="shared" si="0"/>
        <v>328087156</v>
      </c>
      <c r="M36" s="8">
        <v>0</v>
      </c>
      <c r="N36" s="8">
        <v>0</v>
      </c>
      <c r="O36" s="8">
        <f>SUM(L36:N36)</f>
        <v>328087156</v>
      </c>
      <c r="P36" s="57">
        <f>J36</f>
        <v>0</v>
      </c>
      <c r="Q36" s="2"/>
    </row>
    <row r="37" spans="1:17" x14ac:dyDescent="0.25">
      <c r="A37" s="6" t="s">
        <v>147</v>
      </c>
      <c r="B37" s="7" t="s">
        <v>148</v>
      </c>
      <c r="C37" s="7">
        <v>800038613</v>
      </c>
      <c r="D37" s="7" t="s">
        <v>149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34598137</v>
      </c>
      <c r="K37" s="8">
        <v>0</v>
      </c>
      <c r="L37" s="8">
        <f t="shared" si="0"/>
        <v>34598137</v>
      </c>
      <c r="M37" s="8">
        <v>0</v>
      </c>
      <c r="N37" s="8">
        <v>0</v>
      </c>
      <c r="O37" s="8">
        <f>SUM(L37:N37)</f>
        <v>34598137</v>
      </c>
      <c r="P37" s="57">
        <f>J37</f>
        <v>34598137</v>
      </c>
      <c r="Q37" s="2"/>
    </row>
    <row r="38" spans="1:17" x14ac:dyDescent="0.25">
      <c r="A38" s="6" t="s">
        <v>147</v>
      </c>
      <c r="B38" s="7" t="s">
        <v>148</v>
      </c>
      <c r="C38" s="7">
        <v>800094462</v>
      </c>
      <c r="D38" s="7" t="s">
        <v>150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6797740</v>
      </c>
      <c r="K38" s="8">
        <v>0</v>
      </c>
      <c r="L38" s="8">
        <f t="shared" si="0"/>
        <v>6797740</v>
      </c>
      <c r="M38" s="8">
        <v>0</v>
      </c>
      <c r="N38" s="8">
        <v>0</v>
      </c>
      <c r="O38" s="8">
        <f>SUM(L38:N38)</f>
        <v>6797740</v>
      </c>
      <c r="P38" s="57">
        <f>J38</f>
        <v>6797740</v>
      </c>
      <c r="Q38" s="2"/>
    </row>
    <row r="39" spans="1:17" x14ac:dyDescent="0.25">
      <c r="A39" s="6" t="s">
        <v>147</v>
      </c>
      <c r="B39" s="7" t="s">
        <v>148</v>
      </c>
      <c r="C39" s="7">
        <v>800099108</v>
      </c>
      <c r="D39" s="7" t="s">
        <v>151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52000</v>
      </c>
      <c r="L39" s="8">
        <f t="shared" si="0"/>
        <v>52000</v>
      </c>
      <c r="M39" s="8">
        <v>0</v>
      </c>
      <c r="N39" s="8">
        <v>0</v>
      </c>
      <c r="O39" s="8">
        <f>SUM(L39:N39)</f>
        <v>52000</v>
      </c>
      <c r="P39" s="57">
        <f>J39</f>
        <v>0</v>
      </c>
      <c r="Q39" s="2"/>
    </row>
    <row r="40" spans="1:17" x14ac:dyDescent="0.25">
      <c r="A40" s="6" t="s">
        <v>147</v>
      </c>
      <c r="B40" s="7" t="s">
        <v>148</v>
      </c>
      <c r="C40" s="7">
        <v>800103196</v>
      </c>
      <c r="D40" s="7" t="s">
        <v>152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38052800</v>
      </c>
      <c r="K40" s="8">
        <v>0</v>
      </c>
      <c r="L40" s="8">
        <f t="shared" si="0"/>
        <v>38052800</v>
      </c>
      <c r="M40" s="8">
        <v>0</v>
      </c>
      <c r="N40" s="8">
        <v>0</v>
      </c>
      <c r="O40" s="8">
        <f>SUM(L40:N40)</f>
        <v>38052800</v>
      </c>
      <c r="P40" s="57">
        <f>J40</f>
        <v>38052800</v>
      </c>
      <c r="Q40" s="2"/>
    </row>
    <row r="41" spans="1:17" x14ac:dyDescent="0.25">
      <c r="A41" s="6" t="s">
        <v>147</v>
      </c>
      <c r="B41" s="7" t="s">
        <v>148</v>
      </c>
      <c r="C41" s="7">
        <v>800103935</v>
      </c>
      <c r="D41" s="7" t="s">
        <v>153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234408427</v>
      </c>
      <c r="K41" s="8">
        <v>0</v>
      </c>
      <c r="L41" s="8">
        <f t="shared" si="0"/>
        <v>234408427</v>
      </c>
      <c r="M41" s="8">
        <v>0</v>
      </c>
      <c r="N41" s="8">
        <v>0</v>
      </c>
      <c r="O41" s="8">
        <f>SUM(L41:N41)</f>
        <v>234408427</v>
      </c>
      <c r="P41" s="57">
        <f>J41</f>
        <v>234408427</v>
      </c>
      <c r="Q41" s="2"/>
    </row>
    <row r="42" spans="1:17" x14ac:dyDescent="0.25">
      <c r="A42" s="6" t="s">
        <v>147</v>
      </c>
      <c r="B42" s="7" t="s">
        <v>148</v>
      </c>
      <c r="C42" s="7">
        <v>800113672</v>
      </c>
      <c r="D42" s="7" t="s">
        <v>154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162587539.5</v>
      </c>
      <c r="K42" s="8">
        <v>0</v>
      </c>
      <c r="L42" s="8">
        <f t="shared" si="0"/>
        <v>162587539.5</v>
      </c>
      <c r="M42" s="8">
        <v>0</v>
      </c>
      <c r="N42" s="8">
        <v>0</v>
      </c>
      <c r="O42" s="8">
        <f>SUM(L42:N42)</f>
        <v>162587539.5</v>
      </c>
      <c r="P42" s="57">
        <f>J42</f>
        <v>162587539.5</v>
      </c>
      <c r="Q42" s="2"/>
    </row>
    <row r="43" spans="1:17" x14ac:dyDescent="0.25">
      <c r="A43" s="6" t="s">
        <v>147</v>
      </c>
      <c r="B43" s="7" t="s">
        <v>148</v>
      </c>
      <c r="C43" s="7">
        <v>845000021</v>
      </c>
      <c r="D43" s="7" t="s">
        <v>155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111881192</v>
      </c>
      <c r="K43" s="8">
        <v>0</v>
      </c>
      <c r="L43" s="8">
        <f t="shared" si="0"/>
        <v>111881192</v>
      </c>
      <c r="M43" s="8">
        <v>0</v>
      </c>
      <c r="N43" s="8">
        <v>0</v>
      </c>
      <c r="O43" s="8">
        <f>SUM(L43:N43)</f>
        <v>111881192</v>
      </c>
      <c r="P43" s="57">
        <f>J43</f>
        <v>111881192</v>
      </c>
      <c r="Q43" s="2"/>
    </row>
    <row r="44" spans="1:17" x14ac:dyDescent="0.25">
      <c r="A44" s="6" t="s">
        <v>147</v>
      </c>
      <c r="B44" s="7" t="s">
        <v>148</v>
      </c>
      <c r="C44" s="7">
        <v>890001639</v>
      </c>
      <c r="D44" s="7" t="s">
        <v>156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14913930</v>
      </c>
      <c r="K44" s="8">
        <v>0</v>
      </c>
      <c r="L44" s="8">
        <f t="shared" si="0"/>
        <v>14913930</v>
      </c>
      <c r="M44" s="8">
        <v>0</v>
      </c>
      <c r="N44" s="8">
        <v>0</v>
      </c>
      <c r="O44" s="8">
        <f>SUM(L44:N44)</f>
        <v>14913930</v>
      </c>
      <c r="P44" s="57">
        <f>J44</f>
        <v>14913930</v>
      </c>
      <c r="Q44" s="2"/>
    </row>
    <row r="45" spans="1:17" x14ac:dyDescent="0.25">
      <c r="A45" s="6" t="s">
        <v>147</v>
      </c>
      <c r="B45" s="7" t="s">
        <v>148</v>
      </c>
      <c r="C45" s="7">
        <v>890102006</v>
      </c>
      <c r="D45" s="7" t="s">
        <v>157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124308996</v>
      </c>
      <c r="K45" s="8">
        <v>0</v>
      </c>
      <c r="L45" s="8">
        <f t="shared" si="0"/>
        <v>124308996</v>
      </c>
      <c r="M45" s="8">
        <v>0</v>
      </c>
      <c r="N45" s="8">
        <v>0</v>
      </c>
      <c r="O45" s="8">
        <f>SUM(L45:N45)</f>
        <v>124308996</v>
      </c>
      <c r="P45" s="57">
        <f>J45</f>
        <v>124308996</v>
      </c>
      <c r="Q45" s="2"/>
    </row>
    <row r="46" spans="1:17" x14ac:dyDescent="0.25">
      <c r="A46" s="6" t="s">
        <v>147</v>
      </c>
      <c r="B46" s="7" t="s">
        <v>148</v>
      </c>
      <c r="C46" s="7">
        <v>890201235</v>
      </c>
      <c r="D46" s="7" t="s">
        <v>158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567610401</v>
      </c>
      <c r="K46" s="8">
        <v>0</v>
      </c>
      <c r="L46" s="8">
        <f t="shared" si="0"/>
        <v>567610401</v>
      </c>
      <c r="M46" s="8">
        <v>0</v>
      </c>
      <c r="N46" s="8">
        <v>0</v>
      </c>
      <c r="O46" s="8">
        <f>SUM(L46:N46)</f>
        <v>567610401</v>
      </c>
      <c r="P46" s="57">
        <f>J46</f>
        <v>567610401</v>
      </c>
      <c r="Q46" s="2"/>
    </row>
    <row r="47" spans="1:17" x14ac:dyDescent="0.25">
      <c r="A47" s="6" t="s">
        <v>147</v>
      </c>
      <c r="B47" s="7" t="s">
        <v>148</v>
      </c>
      <c r="C47" s="7">
        <v>890399029</v>
      </c>
      <c r="D47" s="7" t="s">
        <v>159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226371041</v>
      </c>
      <c r="K47" s="8">
        <v>0</v>
      </c>
      <c r="L47" s="8">
        <f t="shared" si="0"/>
        <v>226371041</v>
      </c>
      <c r="M47" s="8">
        <v>0</v>
      </c>
      <c r="N47" s="8">
        <v>0</v>
      </c>
      <c r="O47" s="8">
        <f>SUM(L47:N47)</f>
        <v>226371041</v>
      </c>
      <c r="P47" s="57">
        <f>J47</f>
        <v>226371041</v>
      </c>
      <c r="Q47" s="2"/>
    </row>
    <row r="48" spans="1:17" x14ac:dyDescent="0.25">
      <c r="A48" s="6" t="s">
        <v>147</v>
      </c>
      <c r="B48" s="7" t="s">
        <v>148</v>
      </c>
      <c r="C48" s="7">
        <v>890480059</v>
      </c>
      <c r="D48" s="7" t="s">
        <v>160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339154303</v>
      </c>
      <c r="K48" s="8">
        <v>0</v>
      </c>
      <c r="L48" s="8">
        <f t="shared" si="0"/>
        <v>339154303</v>
      </c>
      <c r="M48" s="8">
        <v>0</v>
      </c>
      <c r="N48" s="8">
        <v>0</v>
      </c>
      <c r="O48" s="8">
        <f>SUM(L48:N48)</f>
        <v>339154303</v>
      </c>
      <c r="P48" s="57">
        <f>J48</f>
        <v>339154303</v>
      </c>
      <c r="Q48" s="2"/>
    </row>
    <row r="49" spans="1:17" x14ac:dyDescent="0.25">
      <c r="A49" s="6" t="s">
        <v>147</v>
      </c>
      <c r="B49" s="7" t="s">
        <v>148</v>
      </c>
      <c r="C49" s="7">
        <v>890500890</v>
      </c>
      <c r="D49" s="7" t="s">
        <v>161</v>
      </c>
      <c r="E49" s="8">
        <v>0</v>
      </c>
      <c r="F49" s="8">
        <v>153192498</v>
      </c>
      <c r="G49" s="8">
        <v>0</v>
      </c>
      <c r="H49" s="8">
        <v>0</v>
      </c>
      <c r="I49" s="8">
        <v>0</v>
      </c>
      <c r="J49" s="8">
        <v>1058021851.8</v>
      </c>
      <c r="K49" s="8">
        <v>0</v>
      </c>
      <c r="L49" s="8">
        <f t="shared" si="0"/>
        <v>1211214349.8</v>
      </c>
      <c r="M49" s="8">
        <v>0</v>
      </c>
      <c r="N49" s="8">
        <v>0</v>
      </c>
      <c r="O49" s="8">
        <f>SUM(L49:N49)</f>
        <v>1211214349.8</v>
      </c>
      <c r="P49" s="57">
        <f>J49</f>
        <v>1058021851.8</v>
      </c>
      <c r="Q49" s="2"/>
    </row>
    <row r="50" spans="1:17" x14ac:dyDescent="0.25">
      <c r="A50" s="6" t="s">
        <v>147</v>
      </c>
      <c r="B50" s="7" t="s">
        <v>148</v>
      </c>
      <c r="C50" s="7">
        <v>891800498</v>
      </c>
      <c r="D50" s="7" t="s">
        <v>162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1006017406.12</v>
      </c>
      <c r="K50" s="8">
        <v>0</v>
      </c>
      <c r="L50" s="8">
        <f t="shared" si="0"/>
        <v>1006017406.12</v>
      </c>
      <c r="M50" s="8">
        <v>0</v>
      </c>
      <c r="N50" s="8">
        <v>0</v>
      </c>
      <c r="O50" s="8">
        <f>SUM(L50:N50)</f>
        <v>1006017406.12</v>
      </c>
      <c r="P50" s="57">
        <f>J50</f>
        <v>1006017406.12</v>
      </c>
      <c r="Q50" s="2"/>
    </row>
    <row r="51" spans="1:17" x14ac:dyDescent="0.25">
      <c r="A51" s="6" t="s">
        <v>147</v>
      </c>
      <c r="B51" s="7" t="s">
        <v>148</v>
      </c>
      <c r="C51" s="7">
        <v>892000148</v>
      </c>
      <c r="D51" s="7" t="s">
        <v>163</v>
      </c>
      <c r="E51" s="8">
        <v>0</v>
      </c>
      <c r="F51" s="8">
        <v>0</v>
      </c>
      <c r="G51" s="8">
        <v>0</v>
      </c>
      <c r="H51" s="8">
        <v>0</v>
      </c>
      <c r="I51" s="8">
        <v>30678239</v>
      </c>
      <c r="J51" s="8">
        <v>762368789.19000006</v>
      </c>
      <c r="K51" s="8">
        <v>0</v>
      </c>
      <c r="L51" s="8">
        <f t="shared" si="0"/>
        <v>793047028.19000006</v>
      </c>
      <c r="M51" s="8">
        <v>0</v>
      </c>
      <c r="N51" s="8">
        <v>0</v>
      </c>
      <c r="O51" s="8">
        <f>SUM(L51:N51)</f>
        <v>793047028.19000006</v>
      </c>
      <c r="P51" s="57">
        <f>J51</f>
        <v>762368789.19000006</v>
      </c>
      <c r="Q51" s="2"/>
    </row>
    <row r="52" spans="1:17" x14ac:dyDescent="0.25">
      <c r="A52" s="6" t="s">
        <v>147</v>
      </c>
      <c r="B52" s="7" t="s">
        <v>148</v>
      </c>
      <c r="C52" s="7">
        <v>892099216</v>
      </c>
      <c r="D52" s="7" t="s">
        <v>164</v>
      </c>
      <c r="E52" s="8">
        <v>0</v>
      </c>
      <c r="F52" s="8">
        <v>0</v>
      </c>
      <c r="G52" s="8">
        <v>0</v>
      </c>
      <c r="H52" s="8">
        <v>0</v>
      </c>
      <c r="I52" s="8">
        <v>28431015</v>
      </c>
      <c r="J52" s="8">
        <v>0</v>
      </c>
      <c r="K52" s="8">
        <v>0</v>
      </c>
      <c r="L52" s="8">
        <f t="shared" si="0"/>
        <v>28431015</v>
      </c>
      <c r="M52" s="8">
        <v>0</v>
      </c>
      <c r="N52" s="8">
        <v>0</v>
      </c>
      <c r="O52" s="8">
        <f>SUM(L52:N52)</f>
        <v>28431015</v>
      </c>
      <c r="P52" s="57">
        <f>J52</f>
        <v>0</v>
      </c>
      <c r="Q52" s="2"/>
    </row>
    <row r="53" spans="1:17" x14ac:dyDescent="0.25">
      <c r="A53" s="6" t="s">
        <v>147</v>
      </c>
      <c r="B53" s="7" t="s">
        <v>148</v>
      </c>
      <c r="C53" s="7">
        <v>892115015</v>
      </c>
      <c r="D53" s="7" t="s">
        <v>165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175639395.97</v>
      </c>
      <c r="K53" s="8">
        <v>0</v>
      </c>
      <c r="L53" s="8">
        <f t="shared" si="0"/>
        <v>175639395.97</v>
      </c>
      <c r="M53" s="8">
        <v>0</v>
      </c>
      <c r="N53" s="8">
        <v>0</v>
      </c>
      <c r="O53" s="8">
        <f>SUM(L53:N53)</f>
        <v>175639395.97</v>
      </c>
      <c r="P53" s="57">
        <f>J53</f>
        <v>175639395.97</v>
      </c>
      <c r="Q53" s="2"/>
    </row>
    <row r="54" spans="1:17" x14ac:dyDescent="0.25">
      <c r="A54" s="6" t="s">
        <v>147</v>
      </c>
      <c r="B54" s="7" t="s">
        <v>148</v>
      </c>
      <c r="C54" s="7">
        <v>892280016</v>
      </c>
      <c r="D54" s="7" t="s">
        <v>166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162419206</v>
      </c>
      <c r="K54" s="8">
        <v>0</v>
      </c>
      <c r="L54" s="8">
        <f t="shared" si="0"/>
        <v>162419206</v>
      </c>
      <c r="M54" s="8">
        <v>0</v>
      </c>
      <c r="N54" s="8">
        <v>0</v>
      </c>
      <c r="O54" s="8">
        <f>SUM(L54:N54)</f>
        <v>162419206</v>
      </c>
      <c r="P54" s="57">
        <f>J54</f>
        <v>162419206</v>
      </c>
      <c r="Q54" s="2"/>
    </row>
    <row r="55" spans="1:17" x14ac:dyDescent="0.25">
      <c r="A55" s="6" t="s">
        <v>147</v>
      </c>
      <c r="B55" s="7" t="s">
        <v>148</v>
      </c>
      <c r="C55" s="7">
        <v>892301541</v>
      </c>
      <c r="D55" s="7" t="s">
        <v>167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180300</v>
      </c>
      <c r="L55" s="8">
        <f t="shared" si="0"/>
        <v>180300</v>
      </c>
      <c r="M55" s="8">
        <v>0</v>
      </c>
      <c r="N55" s="8">
        <v>0</v>
      </c>
      <c r="O55" s="8">
        <f>SUM(L55:N55)</f>
        <v>180300</v>
      </c>
      <c r="P55" s="57">
        <f>J55</f>
        <v>0</v>
      </c>
      <c r="Q55" s="2"/>
    </row>
    <row r="56" spans="1:17" x14ac:dyDescent="0.25">
      <c r="A56" s="6" t="s">
        <v>147</v>
      </c>
      <c r="B56" s="7" t="s">
        <v>148</v>
      </c>
      <c r="C56" s="7">
        <v>892399999</v>
      </c>
      <c r="D56" s="7" t="s">
        <v>168</v>
      </c>
      <c r="E56" s="8">
        <v>0</v>
      </c>
      <c r="F56" s="8">
        <v>0</v>
      </c>
      <c r="G56" s="8">
        <v>0</v>
      </c>
      <c r="H56" s="8">
        <v>0</v>
      </c>
      <c r="I56" s="8">
        <v>1286183</v>
      </c>
      <c r="J56" s="8">
        <v>168034568</v>
      </c>
      <c r="K56" s="8">
        <v>0</v>
      </c>
      <c r="L56" s="8">
        <f t="shared" si="0"/>
        <v>169320751</v>
      </c>
      <c r="M56" s="8">
        <v>0</v>
      </c>
      <c r="N56" s="8">
        <v>0</v>
      </c>
      <c r="O56" s="8">
        <f>SUM(L56:N56)</f>
        <v>169320751</v>
      </c>
      <c r="P56" s="57">
        <f>J56</f>
        <v>168034568</v>
      </c>
      <c r="Q56" s="2"/>
    </row>
    <row r="57" spans="1:17" x14ac:dyDescent="0.25">
      <c r="A57" s="6" t="s">
        <v>147</v>
      </c>
      <c r="B57" s="7" t="s">
        <v>148</v>
      </c>
      <c r="C57" s="7">
        <v>899999061</v>
      </c>
      <c r="D57" s="7" t="s">
        <v>169</v>
      </c>
      <c r="E57" s="8">
        <v>839504574</v>
      </c>
      <c r="F57" s="8">
        <v>163963429</v>
      </c>
      <c r="G57" s="8">
        <v>0</v>
      </c>
      <c r="H57" s="8">
        <v>205057553</v>
      </c>
      <c r="I57" s="8">
        <v>95794779</v>
      </c>
      <c r="J57" s="8">
        <v>0</v>
      </c>
      <c r="K57" s="8">
        <v>0</v>
      </c>
      <c r="L57" s="8">
        <f t="shared" si="0"/>
        <v>1304320335</v>
      </c>
      <c r="M57" s="8">
        <v>-29926125</v>
      </c>
      <c r="N57" s="8">
        <v>0</v>
      </c>
      <c r="O57" s="8">
        <f>SUM(L57:N57)</f>
        <v>1274394210</v>
      </c>
      <c r="P57" s="57">
        <f>J57</f>
        <v>0</v>
      </c>
      <c r="Q57" s="2"/>
    </row>
    <row r="58" spans="1:17" x14ac:dyDescent="0.25">
      <c r="A58" s="6" t="s">
        <v>147</v>
      </c>
      <c r="B58" s="7" t="s">
        <v>148</v>
      </c>
      <c r="C58" s="7">
        <v>899999114</v>
      </c>
      <c r="D58" s="7" t="s">
        <v>170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4650249142.5599995</v>
      </c>
      <c r="K58" s="8">
        <v>31764356</v>
      </c>
      <c r="L58" s="8">
        <f t="shared" si="0"/>
        <v>4682013498.5599995</v>
      </c>
      <c r="M58" s="8">
        <v>0</v>
      </c>
      <c r="N58" s="8">
        <v>0</v>
      </c>
      <c r="O58" s="8">
        <f>SUM(L58:N58)</f>
        <v>4682013498.5599995</v>
      </c>
      <c r="P58" s="57">
        <f>J58</f>
        <v>4650249142.5599995</v>
      </c>
      <c r="Q58" s="2"/>
    </row>
    <row r="59" spans="1:17" x14ac:dyDescent="0.25">
      <c r="A59" s="6" t="s">
        <v>147</v>
      </c>
      <c r="B59" s="7" t="s">
        <v>148</v>
      </c>
      <c r="C59" s="7">
        <v>900034608</v>
      </c>
      <c r="D59" s="7" t="s">
        <v>171</v>
      </c>
      <c r="E59" s="8">
        <v>0</v>
      </c>
      <c r="F59" s="8">
        <v>0</v>
      </c>
      <c r="G59" s="8">
        <v>0</v>
      </c>
      <c r="H59" s="8">
        <v>235043</v>
      </c>
      <c r="I59" s="8">
        <v>0</v>
      </c>
      <c r="J59" s="8">
        <v>712367557.28999996</v>
      </c>
      <c r="K59" s="8">
        <v>0</v>
      </c>
      <c r="L59" s="8">
        <f t="shared" si="0"/>
        <v>712602600.28999996</v>
      </c>
      <c r="M59" s="8">
        <v>0</v>
      </c>
      <c r="N59" s="8">
        <v>0</v>
      </c>
      <c r="O59" s="8">
        <f>SUM(L59:N59)</f>
        <v>712602600.28999996</v>
      </c>
      <c r="P59" s="57">
        <f>J59</f>
        <v>712367557.28999996</v>
      </c>
      <c r="Q59" s="2"/>
    </row>
    <row r="60" spans="1:17" x14ac:dyDescent="0.25">
      <c r="A60" s="7" t="s">
        <v>145</v>
      </c>
      <c r="B60" s="7" t="s">
        <v>63</v>
      </c>
      <c r="C60" s="7">
        <v>800246953</v>
      </c>
      <c r="D60" s="7" t="s">
        <v>858</v>
      </c>
      <c r="E60" s="8">
        <v>5370416393</v>
      </c>
      <c r="F60" s="8">
        <v>837564381</v>
      </c>
      <c r="G60" s="8">
        <v>974889643</v>
      </c>
      <c r="H60" s="8">
        <v>1872071719</v>
      </c>
      <c r="I60" s="8">
        <v>1701628084</v>
      </c>
      <c r="J60" s="8">
        <v>1401167413</v>
      </c>
      <c r="K60" s="8">
        <v>0</v>
      </c>
      <c r="L60" s="8">
        <f t="shared" si="0"/>
        <v>12157737633</v>
      </c>
      <c r="M60" s="8">
        <v>0</v>
      </c>
      <c r="N60" s="8">
        <v>0</v>
      </c>
      <c r="O60" s="8">
        <f>SUM(L60:N60)</f>
        <v>12157737633</v>
      </c>
      <c r="P60" s="108">
        <f>J60</f>
        <v>1401167413</v>
      </c>
      <c r="Q60" s="2"/>
    </row>
    <row r="61" spans="1:17" x14ac:dyDescent="0.25">
      <c r="A61" s="7" t="s">
        <v>146</v>
      </c>
      <c r="B61" s="7" t="s">
        <v>63</v>
      </c>
      <c r="C61" s="7">
        <v>800246953</v>
      </c>
      <c r="D61" s="7" t="s">
        <v>854</v>
      </c>
      <c r="E61" s="8">
        <v>138565105</v>
      </c>
      <c r="F61" s="8">
        <v>109416409</v>
      </c>
      <c r="G61" s="8">
        <v>122508526</v>
      </c>
      <c r="H61" s="8">
        <v>982796764.00999999</v>
      </c>
      <c r="I61" s="8">
        <v>614295304</v>
      </c>
      <c r="J61" s="8">
        <v>8874493137</v>
      </c>
      <c r="K61" s="8">
        <v>181638288</v>
      </c>
      <c r="L61" s="38">
        <f t="shared" si="0"/>
        <v>11023713533.01</v>
      </c>
      <c r="M61" s="8">
        <v>-50566830</v>
      </c>
      <c r="N61" s="8">
        <v>0</v>
      </c>
      <c r="O61" s="8">
        <f>SUM(L61:N61)</f>
        <v>10973146703.01</v>
      </c>
      <c r="P61" s="108">
        <f>J61</f>
        <v>8874493137</v>
      </c>
      <c r="Q61" s="2"/>
    </row>
    <row r="62" spans="1:17" x14ac:dyDescent="0.25">
      <c r="A62" s="7" t="s">
        <v>172</v>
      </c>
      <c r="B62" s="7" t="s">
        <v>63</v>
      </c>
      <c r="C62" s="7">
        <v>800246953</v>
      </c>
      <c r="D62" s="7" t="s">
        <v>859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101774072</v>
      </c>
      <c r="L62" s="8">
        <f t="shared" si="0"/>
        <v>101774072</v>
      </c>
      <c r="M62" s="8">
        <v>0</v>
      </c>
      <c r="N62" s="8">
        <v>0</v>
      </c>
      <c r="O62" s="8">
        <f>SUM(L62:N62)</f>
        <v>101774072</v>
      </c>
      <c r="P62" s="108">
        <f>J62</f>
        <v>0</v>
      </c>
      <c r="Q62" s="2"/>
    </row>
    <row r="63" spans="1:17" x14ac:dyDescent="0.25">
      <c r="A63" s="7" t="s">
        <v>173</v>
      </c>
      <c r="B63" s="7" t="s">
        <v>63</v>
      </c>
      <c r="C63" s="7">
        <v>800246953</v>
      </c>
      <c r="D63" s="7" t="s">
        <v>857</v>
      </c>
      <c r="E63" s="8">
        <v>64087186</v>
      </c>
      <c r="F63" s="8">
        <v>64212796</v>
      </c>
      <c r="G63" s="8">
        <v>62167291</v>
      </c>
      <c r="H63" s="8">
        <v>170845836</v>
      </c>
      <c r="I63" s="8">
        <v>345435139</v>
      </c>
      <c r="J63" s="8">
        <v>392877792</v>
      </c>
      <c r="K63" s="8">
        <v>0</v>
      </c>
      <c r="L63" s="8">
        <f t="shared" si="0"/>
        <v>1099626040</v>
      </c>
      <c r="M63" s="8">
        <v>0</v>
      </c>
      <c r="N63" s="8">
        <v>0</v>
      </c>
      <c r="O63" s="8">
        <f>SUM(L63:N63)</f>
        <v>1099626040</v>
      </c>
      <c r="P63" s="108">
        <f>J63</f>
        <v>392877792</v>
      </c>
      <c r="Q63" s="2"/>
    </row>
    <row r="64" spans="1:17" x14ac:dyDescent="0.25">
      <c r="A64" s="7" t="s">
        <v>174</v>
      </c>
      <c r="B64" s="7" t="s">
        <v>63</v>
      </c>
      <c r="C64" s="7">
        <v>800246953</v>
      </c>
      <c r="D64" s="7" t="s">
        <v>856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257933153</v>
      </c>
      <c r="K64" s="8">
        <v>0</v>
      </c>
      <c r="L64" s="8">
        <f t="shared" si="0"/>
        <v>257933153</v>
      </c>
      <c r="M64" s="8">
        <v>0</v>
      </c>
      <c r="N64" s="8">
        <v>0</v>
      </c>
      <c r="O64" s="8">
        <f>SUM(L64:N64)</f>
        <v>257933153</v>
      </c>
      <c r="P64" s="108">
        <f>J64</f>
        <v>257933153</v>
      </c>
      <c r="Q64" s="2"/>
    </row>
    <row r="65" spans="1:17" x14ac:dyDescent="0.25">
      <c r="A65" s="7" t="s">
        <v>177</v>
      </c>
      <c r="B65" s="7" t="s">
        <v>63</v>
      </c>
      <c r="C65" s="7">
        <v>800246953</v>
      </c>
      <c r="D65" s="7" t="s">
        <v>855</v>
      </c>
      <c r="E65" s="8">
        <v>747257748</v>
      </c>
      <c r="F65" s="8">
        <v>1280932219</v>
      </c>
      <c r="G65" s="8">
        <v>1376837483</v>
      </c>
      <c r="H65" s="8">
        <v>2682626402</v>
      </c>
      <c r="I65" s="8">
        <v>2255584790</v>
      </c>
      <c r="J65" s="8">
        <v>4815997289.1999998</v>
      </c>
      <c r="K65" s="8">
        <v>2115780955</v>
      </c>
      <c r="L65" s="8">
        <f t="shared" ref="L65:L128" si="1">SUM(E65:K65)</f>
        <v>15275016886.200001</v>
      </c>
      <c r="M65" s="8">
        <v>-25582439</v>
      </c>
      <c r="N65" s="8">
        <v>0</v>
      </c>
      <c r="O65" s="8">
        <f>SUM(L65:N65)</f>
        <v>15249434447.200001</v>
      </c>
      <c r="P65" s="108">
        <f>J65</f>
        <v>4815997289.1999998</v>
      </c>
      <c r="Q65" s="2"/>
    </row>
    <row r="66" spans="1:17" x14ac:dyDescent="0.25">
      <c r="A66" s="6" t="s">
        <v>194</v>
      </c>
      <c r="B66" s="7" t="s">
        <v>195</v>
      </c>
      <c r="C66" s="7">
        <v>800140949</v>
      </c>
      <c r="D66" s="7" t="s">
        <v>196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20919975267.730003</v>
      </c>
      <c r="K66" s="8">
        <v>0</v>
      </c>
      <c r="L66" s="8">
        <f t="shared" si="1"/>
        <v>20919975267.730003</v>
      </c>
      <c r="M66" s="8">
        <v>0</v>
      </c>
      <c r="N66" s="8">
        <v>0</v>
      </c>
      <c r="O66" s="8">
        <f>SUM(L66:N66)</f>
        <v>20919975267.730003</v>
      </c>
      <c r="P66" s="57">
        <f>J66</f>
        <v>20919975267.730003</v>
      </c>
      <c r="Q66" s="2"/>
    </row>
    <row r="67" spans="1:17" x14ac:dyDescent="0.25">
      <c r="A67" s="6" t="s">
        <v>194</v>
      </c>
      <c r="B67" s="7" t="s">
        <v>195</v>
      </c>
      <c r="C67" s="7">
        <v>800250119</v>
      </c>
      <c r="D67" s="7" t="s">
        <v>197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865670413.19000006</v>
      </c>
      <c r="K67" s="8">
        <v>0</v>
      </c>
      <c r="L67" s="8">
        <f t="shared" si="1"/>
        <v>865670413.19000006</v>
      </c>
      <c r="M67" s="8">
        <v>0</v>
      </c>
      <c r="N67" s="8">
        <v>0</v>
      </c>
      <c r="O67" s="8">
        <f>SUM(L67:N67)</f>
        <v>865670413.19000006</v>
      </c>
      <c r="P67" s="57">
        <f>J67</f>
        <v>865670413.19000006</v>
      </c>
      <c r="Q67" s="2"/>
    </row>
    <row r="68" spans="1:17" x14ac:dyDescent="0.25">
      <c r="A68" s="6" t="s">
        <v>194</v>
      </c>
      <c r="B68" s="7" t="s">
        <v>195</v>
      </c>
      <c r="C68" s="7">
        <v>804002105</v>
      </c>
      <c r="D68" s="7" t="s">
        <v>198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278532873</v>
      </c>
      <c r="K68" s="8">
        <v>0</v>
      </c>
      <c r="L68" s="8">
        <f t="shared" si="1"/>
        <v>278532873</v>
      </c>
      <c r="M68" s="8">
        <v>0</v>
      </c>
      <c r="N68" s="8">
        <v>0</v>
      </c>
      <c r="O68" s="8">
        <f>SUM(L68:N68)</f>
        <v>278532873</v>
      </c>
      <c r="P68" s="57">
        <f>J68</f>
        <v>278532873</v>
      </c>
      <c r="Q68" s="2"/>
    </row>
    <row r="69" spans="1:17" x14ac:dyDescent="0.25">
      <c r="A69" s="6" t="s">
        <v>194</v>
      </c>
      <c r="B69" s="7" t="s">
        <v>195</v>
      </c>
      <c r="C69" s="7">
        <v>805000427</v>
      </c>
      <c r="D69" s="7" t="s">
        <v>199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18085218992</v>
      </c>
      <c r="K69" s="8">
        <v>0</v>
      </c>
      <c r="L69" s="8">
        <f t="shared" si="1"/>
        <v>18085218992</v>
      </c>
      <c r="M69" s="8">
        <v>0</v>
      </c>
      <c r="N69" s="8">
        <v>0</v>
      </c>
      <c r="O69" s="8">
        <f>SUM(L69:N69)</f>
        <v>18085218992</v>
      </c>
      <c r="P69" s="57">
        <f>J69</f>
        <v>18085218992</v>
      </c>
      <c r="Q69" s="2"/>
    </row>
    <row r="70" spans="1:17" x14ac:dyDescent="0.25">
      <c r="A70" s="6" t="s">
        <v>194</v>
      </c>
      <c r="B70" s="7" t="s">
        <v>195</v>
      </c>
      <c r="C70" s="7">
        <v>811004055</v>
      </c>
      <c r="D70" s="7" t="s">
        <v>200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42574130</v>
      </c>
      <c r="K70" s="8">
        <v>0</v>
      </c>
      <c r="L70" s="8">
        <f t="shared" si="1"/>
        <v>42574130</v>
      </c>
      <c r="M70" s="8">
        <v>0</v>
      </c>
      <c r="N70" s="8">
        <v>0</v>
      </c>
      <c r="O70" s="8">
        <f>SUM(L70:N70)</f>
        <v>42574130</v>
      </c>
      <c r="P70" s="57">
        <f>J70</f>
        <v>42574130</v>
      </c>
      <c r="Q70" s="2"/>
    </row>
    <row r="71" spans="1:17" x14ac:dyDescent="0.25">
      <c r="A71" s="6" t="s">
        <v>194</v>
      </c>
      <c r="B71" s="7" t="s">
        <v>195</v>
      </c>
      <c r="C71" s="7">
        <v>818000140</v>
      </c>
      <c r="D71" s="7" t="s">
        <v>201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52618615</v>
      </c>
      <c r="K71" s="8">
        <v>0</v>
      </c>
      <c r="L71" s="8">
        <f t="shared" si="1"/>
        <v>52618615</v>
      </c>
      <c r="M71" s="8">
        <v>0</v>
      </c>
      <c r="N71" s="8">
        <v>0</v>
      </c>
      <c r="O71" s="8">
        <f>SUM(L71:N71)</f>
        <v>52618615</v>
      </c>
      <c r="P71" s="57">
        <f>J71</f>
        <v>52618615</v>
      </c>
      <c r="Q71" s="2"/>
    </row>
    <row r="72" spans="1:17" x14ac:dyDescent="0.25">
      <c r="A72" s="6" t="s">
        <v>194</v>
      </c>
      <c r="B72" s="7" t="s">
        <v>195</v>
      </c>
      <c r="C72" s="7">
        <v>830009783</v>
      </c>
      <c r="D72" s="7" t="s">
        <v>202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11588114893.389999</v>
      </c>
      <c r="K72" s="8">
        <v>0</v>
      </c>
      <c r="L72" s="8">
        <f t="shared" si="1"/>
        <v>11588114893.389999</v>
      </c>
      <c r="M72" s="8">
        <v>0</v>
      </c>
      <c r="N72" s="8">
        <v>0</v>
      </c>
      <c r="O72" s="8">
        <f>SUM(L72:N72)</f>
        <v>11588114893.389999</v>
      </c>
      <c r="P72" s="57">
        <f>J72</f>
        <v>11588114893.389999</v>
      </c>
      <c r="Q72" s="2"/>
    </row>
    <row r="73" spans="1:17" x14ac:dyDescent="0.25">
      <c r="A73" s="6" t="s">
        <v>194</v>
      </c>
      <c r="B73" s="7" t="s">
        <v>195</v>
      </c>
      <c r="C73" s="7">
        <v>830074184</v>
      </c>
      <c r="D73" s="7" t="s">
        <v>203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1824177154</v>
      </c>
      <c r="K73" s="8">
        <v>0</v>
      </c>
      <c r="L73" s="8">
        <f t="shared" si="1"/>
        <v>1824177154</v>
      </c>
      <c r="M73" s="8">
        <v>0</v>
      </c>
      <c r="N73" s="8">
        <v>0</v>
      </c>
      <c r="O73" s="8">
        <f>SUM(L73:N73)</f>
        <v>1824177154</v>
      </c>
      <c r="P73" s="57">
        <f>J73</f>
        <v>1824177154</v>
      </c>
      <c r="Q73" s="2"/>
    </row>
    <row r="74" spans="1:17" x14ac:dyDescent="0.25">
      <c r="A74" s="6" t="s">
        <v>194</v>
      </c>
      <c r="B74" s="7" t="s">
        <v>195</v>
      </c>
      <c r="C74" s="7">
        <v>832000760</v>
      </c>
      <c r="D74" s="7" t="s">
        <v>204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1991921</v>
      </c>
      <c r="K74" s="8">
        <v>0</v>
      </c>
      <c r="L74" s="8">
        <f t="shared" si="1"/>
        <v>1991921</v>
      </c>
      <c r="M74" s="8">
        <v>0</v>
      </c>
      <c r="N74" s="8">
        <v>0</v>
      </c>
      <c r="O74" s="8">
        <f>SUM(L74:N74)</f>
        <v>1991921</v>
      </c>
      <c r="P74" s="57">
        <f>J74</f>
        <v>1991921</v>
      </c>
      <c r="Q74" s="2"/>
    </row>
    <row r="75" spans="1:17" x14ac:dyDescent="0.25">
      <c r="A75" s="6" t="s">
        <v>194</v>
      </c>
      <c r="B75" s="7" t="s">
        <v>195</v>
      </c>
      <c r="C75" s="7">
        <v>860045904</v>
      </c>
      <c r="D75" s="7" t="s">
        <v>205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1089777995</v>
      </c>
      <c r="K75" s="8">
        <v>0</v>
      </c>
      <c r="L75" s="8">
        <f t="shared" si="1"/>
        <v>1089777995</v>
      </c>
      <c r="M75" s="8">
        <v>0</v>
      </c>
      <c r="N75" s="8">
        <v>0</v>
      </c>
      <c r="O75" s="8">
        <f>SUM(L75:N75)</f>
        <v>1089777995</v>
      </c>
      <c r="P75" s="57">
        <f>J75</f>
        <v>1089777995</v>
      </c>
      <c r="Q75" s="2"/>
    </row>
    <row r="76" spans="1:17" x14ac:dyDescent="0.25">
      <c r="A76" s="6" t="s">
        <v>194</v>
      </c>
      <c r="B76" s="7" t="s">
        <v>195</v>
      </c>
      <c r="C76" s="7">
        <v>891080005</v>
      </c>
      <c r="D76" s="7" t="s">
        <v>206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50540420</v>
      </c>
      <c r="K76" s="8">
        <v>0</v>
      </c>
      <c r="L76" s="8">
        <f t="shared" si="1"/>
        <v>50540420</v>
      </c>
      <c r="M76" s="8">
        <v>0</v>
      </c>
      <c r="N76" s="8">
        <v>0</v>
      </c>
      <c r="O76" s="8">
        <f>SUM(L76:N76)</f>
        <v>50540420</v>
      </c>
      <c r="P76" s="57">
        <f>J76</f>
        <v>50540420</v>
      </c>
      <c r="Q76" s="2"/>
    </row>
    <row r="77" spans="1:17" x14ac:dyDescent="0.25">
      <c r="A77" s="6" t="s">
        <v>194</v>
      </c>
      <c r="B77" s="7" t="s">
        <v>195</v>
      </c>
      <c r="C77" s="7">
        <v>891180008</v>
      </c>
      <c r="D77" s="7" t="s">
        <v>207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19227566</v>
      </c>
      <c r="K77" s="8">
        <v>0</v>
      </c>
      <c r="L77" s="8">
        <f t="shared" si="1"/>
        <v>19227566</v>
      </c>
      <c r="M77" s="8">
        <v>0</v>
      </c>
      <c r="N77" s="8">
        <v>0</v>
      </c>
      <c r="O77" s="8">
        <f>SUM(L77:N77)</f>
        <v>19227566</v>
      </c>
      <c r="P77" s="57">
        <f>J77</f>
        <v>19227566</v>
      </c>
      <c r="Q77" s="2"/>
    </row>
    <row r="78" spans="1:17" x14ac:dyDescent="0.25">
      <c r="A78" s="6" t="s">
        <v>194</v>
      </c>
      <c r="B78" s="7" t="s">
        <v>195</v>
      </c>
      <c r="C78" s="7">
        <v>899999026</v>
      </c>
      <c r="D78" s="7" t="s">
        <v>208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670570722</v>
      </c>
      <c r="K78" s="8">
        <v>0</v>
      </c>
      <c r="L78" s="8">
        <f t="shared" si="1"/>
        <v>670570722</v>
      </c>
      <c r="M78" s="8">
        <v>0</v>
      </c>
      <c r="N78" s="8">
        <v>0</v>
      </c>
      <c r="O78" s="8">
        <f>SUM(L78:N78)</f>
        <v>670570722</v>
      </c>
      <c r="P78" s="57">
        <f>J78</f>
        <v>670570722</v>
      </c>
      <c r="Q78" s="2"/>
    </row>
    <row r="79" spans="1:17" x14ac:dyDescent="0.25">
      <c r="A79" s="6" t="s">
        <v>194</v>
      </c>
      <c r="B79" s="7" t="s">
        <v>195</v>
      </c>
      <c r="C79" s="7">
        <v>899999107</v>
      </c>
      <c r="D79" s="7" t="s">
        <v>209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902820583</v>
      </c>
      <c r="K79" s="8">
        <v>0</v>
      </c>
      <c r="L79" s="8">
        <f t="shared" si="1"/>
        <v>902820583</v>
      </c>
      <c r="M79" s="8">
        <v>0</v>
      </c>
      <c r="N79" s="8">
        <v>0</v>
      </c>
      <c r="O79" s="8">
        <f>SUM(L79:N79)</f>
        <v>902820583</v>
      </c>
      <c r="P79" s="57">
        <f>J79</f>
        <v>902820583</v>
      </c>
      <c r="Q79" s="2"/>
    </row>
    <row r="80" spans="1:17" x14ac:dyDescent="0.25">
      <c r="A80" s="6" t="s">
        <v>194</v>
      </c>
      <c r="B80" s="7" t="s">
        <v>195</v>
      </c>
      <c r="C80" s="7">
        <v>901093846</v>
      </c>
      <c r="D80" s="7" t="s">
        <v>210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203383264</v>
      </c>
      <c r="K80" s="8">
        <v>0</v>
      </c>
      <c r="L80" s="8">
        <f t="shared" si="1"/>
        <v>203383264</v>
      </c>
      <c r="M80" s="8">
        <v>0</v>
      </c>
      <c r="N80" s="8">
        <v>0</v>
      </c>
      <c r="O80" s="8">
        <f>SUM(L80:N80)</f>
        <v>203383264</v>
      </c>
      <c r="P80" s="57">
        <f>J80</f>
        <v>203383264</v>
      </c>
      <c r="Q80" s="2"/>
    </row>
    <row r="81" spans="1:17" x14ac:dyDescent="0.25">
      <c r="A81" s="6" t="s">
        <v>194</v>
      </c>
      <c r="B81" s="7" t="s">
        <v>195</v>
      </c>
      <c r="C81" s="7">
        <v>901097473</v>
      </c>
      <c r="D81" s="7" t="s">
        <v>211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13232084091</v>
      </c>
      <c r="K81" s="8">
        <v>0</v>
      </c>
      <c r="L81" s="8">
        <f t="shared" si="1"/>
        <v>13232084091</v>
      </c>
      <c r="M81" s="8">
        <v>0</v>
      </c>
      <c r="N81" s="8">
        <v>0</v>
      </c>
      <c r="O81" s="8">
        <f>SUM(L81:N81)</f>
        <v>13232084091</v>
      </c>
      <c r="P81" s="57">
        <f>J81</f>
        <v>13232084091</v>
      </c>
      <c r="Q81" s="2"/>
    </row>
    <row r="82" spans="1:17" x14ac:dyDescent="0.25">
      <c r="A82" s="6" t="s">
        <v>227</v>
      </c>
      <c r="B82" s="7" t="s">
        <v>195</v>
      </c>
      <c r="C82" s="7">
        <v>800140949</v>
      </c>
      <c r="D82" s="7" t="s">
        <v>196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5171745532.0600004</v>
      </c>
      <c r="K82" s="8">
        <v>0</v>
      </c>
      <c r="L82" s="8">
        <f t="shared" si="1"/>
        <v>5171745532.0600004</v>
      </c>
      <c r="M82" s="8">
        <v>0</v>
      </c>
      <c r="N82" s="8">
        <v>0</v>
      </c>
      <c r="O82" s="8">
        <f>SUM(L82:N82)</f>
        <v>5171745532.0600004</v>
      </c>
      <c r="P82" s="57">
        <f>J82</f>
        <v>5171745532.0600004</v>
      </c>
      <c r="Q82" s="2"/>
    </row>
    <row r="83" spans="1:17" x14ac:dyDescent="0.25">
      <c r="A83" s="6" t="s">
        <v>227</v>
      </c>
      <c r="B83" s="7" t="s">
        <v>195</v>
      </c>
      <c r="C83" s="7">
        <v>804002105</v>
      </c>
      <c r="D83" s="7" t="s">
        <v>198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3611757681</v>
      </c>
      <c r="K83" s="8">
        <v>0</v>
      </c>
      <c r="L83" s="8">
        <f t="shared" si="1"/>
        <v>3611757681</v>
      </c>
      <c r="M83" s="8">
        <v>0</v>
      </c>
      <c r="N83" s="8">
        <v>0</v>
      </c>
      <c r="O83" s="8">
        <f>SUM(L83:N83)</f>
        <v>3611757681</v>
      </c>
      <c r="P83" s="57">
        <f>J83</f>
        <v>3611757681</v>
      </c>
      <c r="Q83" s="2"/>
    </row>
    <row r="84" spans="1:17" x14ac:dyDescent="0.25">
      <c r="A84" s="6" t="s">
        <v>227</v>
      </c>
      <c r="B84" s="7" t="s">
        <v>195</v>
      </c>
      <c r="C84" s="7">
        <v>805000427</v>
      </c>
      <c r="D84" s="7" t="s">
        <v>199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953093405</v>
      </c>
      <c r="K84" s="8">
        <v>0</v>
      </c>
      <c r="L84" s="8">
        <f t="shared" si="1"/>
        <v>953093405</v>
      </c>
      <c r="M84" s="8">
        <v>0</v>
      </c>
      <c r="N84" s="8">
        <v>0</v>
      </c>
      <c r="O84" s="8">
        <f>SUM(L84:N84)</f>
        <v>953093405</v>
      </c>
      <c r="P84" s="57">
        <f>J84</f>
        <v>953093405</v>
      </c>
      <c r="Q84" s="2"/>
    </row>
    <row r="85" spans="1:17" x14ac:dyDescent="0.25">
      <c r="A85" s="6" t="s">
        <v>227</v>
      </c>
      <c r="B85" s="7" t="s">
        <v>195</v>
      </c>
      <c r="C85" s="7">
        <v>811004055</v>
      </c>
      <c r="D85" s="7" t="s">
        <v>200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8328413498</v>
      </c>
      <c r="K85" s="8">
        <v>0</v>
      </c>
      <c r="L85" s="8">
        <f t="shared" si="1"/>
        <v>8328413498</v>
      </c>
      <c r="M85" s="8">
        <v>0</v>
      </c>
      <c r="N85" s="8">
        <v>0</v>
      </c>
      <c r="O85" s="8">
        <f>SUM(L85:N85)</f>
        <v>8328413498</v>
      </c>
      <c r="P85" s="57">
        <f>J85</f>
        <v>8328413498</v>
      </c>
      <c r="Q85" s="2"/>
    </row>
    <row r="86" spans="1:17" x14ac:dyDescent="0.25">
      <c r="A86" s="6" t="s">
        <v>227</v>
      </c>
      <c r="B86" s="7" t="s">
        <v>195</v>
      </c>
      <c r="C86" s="7">
        <v>812002376</v>
      </c>
      <c r="D86" s="7" t="s">
        <v>228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182226588</v>
      </c>
      <c r="K86" s="8">
        <v>0</v>
      </c>
      <c r="L86" s="8">
        <f t="shared" si="1"/>
        <v>182226588</v>
      </c>
      <c r="M86" s="8">
        <v>0</v>
      </c>
      <c r="N86" s="8">
        <v>0</v>
      </c>
      <c r="O86" s="8">
        <f>SUM(L86:N86)</f>
        <v>182226588</v>
      </c>
      <c r="P86" s="57">
        <f>J86</f>
        <v>182226588</v>
      </c>
      <c r="Q86" s="2"/>
    </row>
    <row r="87" spans="1:17" x14ac:dyDescent="0.25">
      <c r="A87" s="6" t="s">
        <v>227</v>
      </c>
      <c r="B87" s="7" t="s">
        <v>195</v>
      </c>
      <c r="C87" s="7">
        <v>818000140</v>
      </c>
      <c r="D87" s="7" t="s">
        <v>201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3530423209</v>
      </c>
      <c r="K87" s="8">
        <v>0</v>
      </c>
      <c r="L87" s="8">
        <f t="shared" si="1"/>
        <v>3530423209</v>
      </c>
      <c r="M87" s="8">
        <v>0</v>
      </c>
      <c r="N87" s="8">
        <v>0</v>
      </c>
      <c r="O87" s="8">
        <f>SUM(L87:N87)</f>
        <v>3530423209</v>
      </c>
      <c r="P87" s="57">
        <f>J87</f>
        <v>3530423209</v>
      </c>
      <c r="Q87" s="2"/>
    </row>
    <row r="88" spans="1:17" x14ac:dyDescent="0.25">
      <c r="A88" s="6" t="s">
        <v>227</v>
      </c>
      <c r="B88" s="7" t="s">
        <v>195</v>
      </c>
      <c r="C88" s="7">
        <v>830009783</v>
      </c>
      <c r="D88" s="7" t="s">
        <v>202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1308144221</v>
      </c>
      <c r="K88" s="8">
        <v>0</v>
      </c>
      <c r="L88" s="8">
        <f t="shared" si="1"/>
        <v>1308144221</v>
      </c>
      <c r="M88" s="8">
        <v>0</v>
      </c>
      <c r="N88" s="8">
        <v>0</v>
      </c>
      <c r="O88" s="8">
        <f>SUM(L88:N88)</f>
        <v>1308144221</v>
      </c>
      <c r="P88" s="57">
        <f>J88</f>
        <v>1308144221</v>
      </c>
      <c r="Q88" s="2"/>
    </row>
    <row r="89" spans="1:17" x14ac:dyDescent="0.25">
      <c r="A89" s="6" t="s">
        <v>227</v>
      </c>
      <c r="B89" s="7" t="s">
        <v>195</v>
      </c>
      <c r="C89" s="7">
        <v>830074184</v>
      </c>
      <c r="D89" s="7" t="s">
        <v>203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10605745606</v>
      </c>
      <c r="K89" s="8">
        <v>0</v>
      </c>
      <c r="L89" s="8">
        <f t="shared" si="1"/>
        <v>10605745606</v>
      </c>
      <c r="M89" s="8">
        <v>0</v>
      </c>
      <c r="N89" s="8">
        <v>0</v>
      </c>
      <c r="O89" s="8">
        <f>SUM(L89:N89)</f>
        <v>10605745606</v>
      </c>
      <c r="P89" s="57">
        <f>J89</f>
        <v>10605745606</v>
      </c>
      <c r="Q89" s="2"/>
    </row>
    <row r="90" spans="1:17" x14ac:dyDescent="0.25">
      <c r="A90" s="6" t="s">
        <v>227</v>
      </c>
      <c r="B90" s="7" t="s">
        <v>195</v>
      </c>
      <c r="C90" s="7">
        <v>832000760</v>
      </c>
      <c r="D90" s="7" t="s">
        <v>204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1669464184</v>
      </c>
      <c r="K90" s="8">
        <v>0</v>
      </c>
      <c r="L90" s="8">
        <f t="shared" si="1"/>
        <v>1669464184</v>
      </c>
      <c r="M90" s="8">
        <v>0</v>
      </c>
      <c r="N90" s="8">
        <v>0</v>
      </c>
      <c r="O90" s="8">
        <f>SUM(L90:N90)</f>
        <v>1669464184</v>
      </c>
      <c r="P90" s="57">
        <f>J90</f>
        <v>1669464184</v>
      </c>
      <c r="Q90" s="2"/>
    </row>
    <row r="91" spans="1:17" x14ac:dyDescent="0.25">
      <c r="A91" s="6" t="s">
        <v>227</v>
      </c>
      <c r="B91" s="7" t="s">
        <v>195</v>
      </c>
      <c r="C91" s="7">
        <v>860045904</v>
      </c>
      <c r="D91" s="7" t="s">
        <v>205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12239693596</v>
      </c>
      <c r="K91" s="8">
        <v>0</v>
      </c>
      <c r="L91" s="8">
        <f t="shared" si="1"/>
        <v>12239693596</v>
      </c>
      <c r="M91" s="8">
        <v>0</v>
      </c>
      <c r="N91" s="8">
        <v>0</v>
      </c>
      <c r="O91" s="8">
        <f>SUM(L91:N91)</f>
        <v>12239693596</v>
      </c>
      <c r="P91" s="57">
        <f>J91</f>
        <v>12239693596</v>
      </c>
      <c r="Q91" s="2"/>
    </row>
    <row r="92" spans="1:17" x14ac:dyDescent="0.25">
      <c r="A92" s="6" t="s">
        <v>227</v>
      </c>
      <c r="B92" s="7" t="s">
        <v>195</v>
      </c>
      <c r="C92" s="7">
        <v>890480110</v>
      </c>
      <c r="D92" s="7" t="s">
        <v>229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910997593</v>
      </c>
      <c r="K92" s="8">
        <v>0</v>
      </c>
      <c r="L92" s="8">
        <f t="shared" si="1"/>
        <v>910997593</v>
      </c>
      <c r="M92" s="8">
        <v>0</v>
      </c>
      <c r="N92" s="8">
        <v>0</v>
      </c>
      <c r="O92" s="8">
        <f>SUM(L92:N92)</f>
        <v>910997593</v>
      </c>
      <c r="P92" s="57">
        <f>J92</f>
        <v>910997593</v>
      </c>
      <c r="Q92" s="2"/>
    </row>
    <row r="93" spans="1:17" x14ac:dyDescent="0.25">
      <c r="A93" s="6" t="s">
        <v>227</v>
      </c>
      <c r="B93" s="7" t="s">
        <v>195</v>
      </c>
      <c r="C93" s="7">
        <v>891080005</v>
      </c>
      <c r="D93" s="7" t="s">
        <v>206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2262226504</v>
      </c>
      <c r="K93" s="8">
        <v>0</v>
      </c>
      <c r="L93" s="8">
        <f t="shared" si="1"/>
        <v>2262226504</v>
      </c>
      <c r="M93" s="8">
        <v>0</v>
      </c>
      <c r="N93" s="8">
        <v>0</v>
      </c>
      <c r="O93" s="8">
        <f>SUM(L93:N93)</f>
        <v>2262226504</v>
      </c>
      <c r="P93" s="57">
        <f>J93</f>
        <v>2262226504</v>
      </c>
      <c r="Q93" s="2"/>
    </row>
    <row r="94" spans="1:17" x14ac:dyDescent="0.25">
      <c r="A94" s="6" t="s">
        <v>227</v>
      </c>
      <c r="B94" s="7" t="s">
        <v>195</v>
      </c>
      <c r="C94" s="7">
        <v>891180008</v>
      </c>
      <c r="D94" s="7" t="s">
        <v>207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2300210830</v>
      </c>
      <c r="K94" s="8">
        <v>0</v>
      </c>
      <c r="L94" s="8">
        <f t="shared" si="1"/>
        <v>2300210830</v>
      </c>
      <c r="M94" s="8">
        <v>0</v>
      </c>
      <c r="N94" s="8">
        <v>0</v>
      </c>
      <c r="O94" s="8">
        <f>SUM(L94:N94)</f>
        <v>2300210830</v>
      </c>
      <c r="P94" s="57">
        <f>J94</f>
        <v>2300210830</v>
      </c>
      <c r="Q94" s="2"/>
    </row>
    <row r="95" spans="1:17" x14ac:dyDescent="0.25">
      <c r="A95" s="6" t="s">
        <v>227</v>
      </c>
      <c r="B95" s="7" t="s">
        <v>195</v>
      </c>
      <c r="C95" s="7">
        <v>891280008</v>
      </c>
      <c r="D95" s="7" t="s">
        <v>230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177849531</v>
      </c>
      <c r="K95" s="8">
        <v>0</v>
      </c>
      <c r="L95" s="8">
        <f t="shared" si="1"/>
        <v>177849531</v>
      </c>
      <c r="M95" s="8">
        <v>0</v>
      </c>
      <c r="N95" s="8">
        <v>0</v>
      </c>
      <c r="O95" s="8">
        <f>SUM(L95:N95)</f>
        <v>177849531</v>
      </c>
      <c r="P95" s="57">
        <f>J95</f>
        <v>177849531</v>
      </c>
      <c r="Q95" s="2"/>
    </row>
    <row r="96" spans="1:17" x14ac:dyDescent="0.25">
      <c r="A96" s="6" t="s">
        <v>227</v>
      </c>
      <c r="B96" s="7" t="s">
        <v>195</v>
      </c>
      <c r="C96" s="7">
        <v>892115006</v>
      </c>
      <c r="D96" s="7" t="s">
        <v>231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129307751</v>
      </c>
      <c r="K96" s="8">
        <v>0</v>
      </c>
      <c r="L96" s="8">
        <f t="shared" si="1"/>
        <v>129307751</v>
      </c>
      <c r="M96" s="8">
        <v>0</v>
      </c>
      <c r="N96" s="8">
        <v>0</v>
      </c>
      <c r="O96" s="8">
        <f>SUM(L96:N96)</f>
        <v>129307751</v>
      </c>
      <c r="P96" s="57">
        <f>J96</f>
        <v>129307751</v>
      </c>
      <c r="Q96" s="2"/>
    </row>
    <row r="97" spans="1:17" x14ac:dyDescent="0.25">
      <c r="A97" s="6" t="s">
        <v>227</v>
      </c>
      <c r="B97" s="7" t="s">
        <v>195</v>
      </c>
      <c r="C97" s="7">
        <v>899999107</v>
      </c>
      <c r="D97" s="7" t="s">
        <v>209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16551859366</v>
      </c>
      <c r="K97" s="8">
        <v>0</v>
      </c>
      <c r="L97" s="8">
        <f t="shared" si="1"/>
        <v>16551859366</v>
      </c>
      <c r="M97" s="8">
        <v>0</v>
      </c>
      <c r="N97" s="8">
        <v>0</v>
      </c>
      <c r="O97" s="8">
        <f>SUM(L97:N97)</f>
        <v>16551859366</v>
      </c>
      <c r="P97" s="57">
        <f>J97</f>
        <v>16551859366</v>
      </c>
      <c r="Q97" s="2"/>
    </row>
    <row r="98" spans="1:17" x14ac:dyDescent="0.25">
      <c r="A98" s="6" t="s">
        <v>227</v>
      </c>
      <c r="B98" s="7" t="s">
        <v>195</v>
      </c>
      <c r="C98" s="7">
        <v>901093846</v>
      </c>
      <c r="D98" s="7" t="s">
        <v>210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9436123045</v>
      </c>
      <c r="K98" s="8">
        <v>0</v>
      </c>
      <c r="L98" s="8">
        <f t="shared" si="1"/>
        <v>9436123045</v>
      </c>
      <c r="M98" s="8">
        <v>0</v>
      </c>
      <c r="N98" s="8">
        <v>0</v>
      </c>
      <c r="O98" s="8">
        <f>SUM(L98:N98)</f>
        <v>9436123045</v>
      </c>
      <c r="P98" s="57">
        <f>J98</f>
        <v>9436123045</v>
      </c>
      <c r="Q98" s="2"/>
    </row>
    <row r="99" spans="1:17" x14ac:dyDescent="0.25">
      <c r="A99" s="6" t="s">
        <v>227</v>
      </c>
      <c r="B99" s="7" t="s">
        <v>195</v>
      </c>
      <c r="C99" s="7">
        <v>901097473</v>
      </c>
      <c r="D99" s="7" t="s">
        <v>211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6205397188</v>
      </c>
      <c r="K99" s="8">
        <v>0</v>
      </c>
      <c r="L99" s="8">
        <f t="shared" si="1"/>
        <v>6205397188</v>
      </c>
      <c r="M99" s="8">
        <v>0</v>
      </c>
      <c r="N99" s="8">
        <v>0</v>
      </c>
      <c r="O99" s="8">
        <f>SUM(L99:N99)</f>
        <v>6205397188</v>
      </c>
      <c r="P99" s="57">
        <f>J99</f>
        <v>6205397188</v>
      </c>
      <c r="Q99" s="2"/>
    </row>
    <row r="100" spans="1:17" x14ac:dyDescent="0.25">
      <c r="A100" s="6" t="s">
        <v>66</v>
      </c>
      <c r="B100" s="7" t="s">
        <v>67</v>
      </c>
      <c r="C100" s="7">
        <v>800088702</v>
      </c>
      <c r="D100" s="7" t="s">
        <v>14</v>
      </c>
      <c r="E100" s="8">
        <v>279112</v>
      </c>
      <c r="F100" s="8">
        <v>415906</v>
      </c>
      <c r="G100" s="8">
        <v>0</v>
      </c>
      <c r="H100" s="8">
        <v>3416387</v>
      </c>
      <c r="I100" s="8">
        <v>0</v>
      </c>
      <c r="J100" s="8">
        <v>1875570</v>
      </c>
      <c r="K100" s="8">
        <v>1683179</v>
      </c>
      <c r="L100" s="8">
        <f t="shared" si="1"/>
        <v>7670154</v>
      </c>
      <c r="M100" s="8">
        <v>0</v>
      </c>
      <c r="N100" s="8">
        <v>0</v>
      </c>
      <c r="O100" s="8">
        <f>SUM(L100:N100)</f>
        <v>7670154</v>
      </c>
      <c r="P100" s="57">
        <f>J100</f>
        <v>1875570</v>
      </c>
      <c r="Q100" s="2"/>
    </row>
    <row r="101" spans="1:17" x14ac:dyDescent="0.25">
      <c r="A101" s="6" t="s">
        <v>66</v>
      </c>
      <c r="B101" s="7" t="s">
        <v>67</v>
      </c>
      <c r="C101" s="7">
        <v>800106339</v>
      </c>
      <c r="D101" s="7" t="s">
        <v>68</v>
      </c>
      <c r="E101" s="8">
        <v>0</v>
      </c>
      <c r="F101" s="8">
        <v>0</v>
      </c>
      <c r="G101" s="8">
        <v>0</v>
      </c>
      <c r="H101" s="8">
        <v>103680</v>
      </c>
      <c r="I101" s="8">
        <v>0</v>
      </c>
      <c r="J101" s="8">
        <v>40541371</v>
      </c>
      <c r="K101" s="8">
        <v>2535200</v>
      </c>
      <c r="L101" s="8">
        <f t="shared" si="1"/>
        <v>43180251</v>
      </c>
      <c r="M101" s="8">
        <v>0</v>
      </c>
      <c r="N101" s="8">
        <v>0</v>
      </c>
      <c r="O101" s="8">
        <f>SUM(L101:N101)</f>
        <v>43180251</v>
      </c>
      <c r="P101" s="57">
        <f>J101</f>
        <v>40541371</v>
      </c>
      <c r="Q101" s="2"/>
    </row>
    <row r="102" spans="1:17" x14ac:dyDescent="0.25">
      <c r="A102" s="6" t="s">
        <v>66</v>
      </c>
      <c r="B102" s="7" t="s">
        <v>67</v>
      </c>
      <c r="C102" s="7">
        <v>860078828</v>
      </c>
      <c r="D102" s="7" t="s">
        <v>69</v>
      </c>
      <c r="E102" s="8">
        <v>0</v>
      </c>
      <c r="F102" s="8">
        <v>0</v>
      </c>
      <c r="G102" s="8">
        <v>0</v>
      </c>
      <c r="H102" s="8">
        <v>0</v>
      </c>
      <c r="I102" s="8">
        <v>233656</v>
      </c>
      <c r="J102" s="8">
        <v>289100</v>
      </c>
      <c r="K102" s="8">
        <v>1349080</v>
      </c>
      <c r="L102" s="8">
        <f t="shared" si="1"/>
        <v>1871836</v>
      </c>
      <c r="M102" s="8">
        <v>0</v>
      </c>
      <c r="N102" s="8">
        <v>0</v>
      </c>
      <c r="O102" s="8">
        <f>SUM(L102:N102)</f>
        <v>1871836</v>
      </c>
      <c r="P102" s="57">
        <f>J102</f>
        <v>289100</v>
      </c>
      <c r="Q102" s="2"/>
    </row>
    <row r="103" spans="1:17" x14ac:dyDescent="0.25">
      <c r="A103" s="6" t="s">
        <v>66</v>
      </c>
      <c r="B103" s="7" t="s">
        <v>67</v>
      </c>
      <c r="C103" s="7">
        <v>900640334</v>
      </c>
      <c r="D103" s="7" t="s">
        <v>70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813600</v>
      </c>
      <c r="L103" s="8">
        <f t="shared" si="1"/>
        <v>813600</v>
      </c>
      <c r="M103" s="8">
        <v>0</v>
      </c>
      <c r="N103" s="8">
        <v>0</v>
      </c>
      <c r="O103" s="8">
        <f>SUM(L103:N103)</f>
        <v>813600</v>
      </c>
      <c r="P103" s="57">
        <f>J103</f>
        <v>0</v>
      </c>
      <c r="Q103" s="2"/>
    </row>
    <row r="104" spans="1:17" x14ac:dyDescent="0.25">
      <c r="A104" s="6" t="s">
        <v>71</v>
      </c>
      <c r="B104" s="7" t="s">
        <v>67</v>
      </c>
      <c r="C104" s="7">
        <v>800053550</v>
      </c>
      <c r="D104" s="7" t="s">
        <v>72</v>
      </c>
      <c r="E104" s="8">
        <v>0</v>
      </c>
      <c r="F104" s="8">
        <v>1934500</v>
      </c>
      <c r="G104" s="8">
        <v>0</v>
      </c>
      <c r="H104" s="8">
        <v>0</v>
      </c>
      <c r="I104" s="8">
        <v>989400</v>
      </c>
      <c r="J104" s="8">
        <v>0</v>
      </c>
      <c r="K104" s="8">
        <v>2322700</v>
      </c>
      <c r="L104" s="8">
        <f t="shared" si="1"/>
        <v>5246600</v>
      </c>
      <c r="M104" s="8">
        <v>-878300</v>
      </c>
      <c r="N104" s="8">
        <v>0</v>
      </c>
      <c r="O104" s="8">
        <f>SUM(L104:N104)</f>
        <v>4368300</v>
      </c>
      <c r="P104" s="57">
        <f>J104</f>
        <v>0</v>
      </c>
      <c r="Q104" s="2"/>
    </row>
    <row r="105" spans="1:17" x14ac:dyDescent="0.25">
      <c r="A105" s="6" t="s">
        <v>71</v>
      </c>
      <c r="B105" s="7" t="s">
        <v>67</v>
      </c>
      <c r="C105" s="7">
        <v>800149384</v>
      </c>
      <c r="D105" s="7" t="s">
        <v>73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1482500</v>
      </c>
      <c r="K105" s="8">
        <v>15298300</v>
      </c>
      <c r="L105" s="8">
        <f t="shared" si="1"/>
        <v>16780800</v>
      </c>
      <c r="M105" s="8">
        <v>0</v>
      </c>
      <c r="N105" s="8">
        <v>0</v>
      </c>
      <c r="O105" s="8">
        <f>SUM(L105:N105)</f>
        <v>16780800</v>
      </c>
      <c r="P105" s="57">
        <f>J105</f>
        <v>1482500</v>
      </c>
      <c r="Q105" s="2"/>
    </row>
    <row r="106" spans="1:17" x14ac:dyDescent="0.25">
      <c r="A106" s="6" t="s">
        <v>71</v>
      </c>
      <c r="B106" s="7" t="s">
        <v>67</v>
      </c>
      <c r="C106" s="7">
        <v>800149499</v>
      </c>
      <c r="D106" s="7" t="s">
        <v>74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87931</v>
      </c>
      <c r="L106" s="8">
        <f t="shared" si="1"/>
        <v>87931</v>
      </c>
      <c r="M106" s="8">
        <v>0</v>
      </c>
      <c r="N106" s="8">
        <v>0</v>
      </c>
      <c r="O106" s="8">
        <f>SUM(L106:N106)</f>
        <v>87931</v>
      </c>
      <c r="P106" s="57">
        <f>J106</f>
        <v>0</v>
      </c>
      <c r="Q106" s="2"/>
    </row>
    <row r="107" spans="1:17" x14ac:dyDescent="0.25">
      <c r="A107" s="6" t="s">
        <v>71</v>
      </c>
      <c r="B107" s="7" t="s">
        <v>67</v>
      </c>
      <c r="C107" s="7">
        <v>800162035</v>
      </c>
      <c r="D107" s="7" t="s">
        <v>17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595900</v>
      </c>
      <c r="L107" s="8">
        <f t="shared" si="1"/>
        <v>595900</v>
      </c>
      <c r="M107" s="8">
        <v>0</v>
      </c>
      <c r="N107" s="8">
        <v>0</v>
      </c>
      <c r="O107" s="8">
        <f>SUM(L107:N107)</f>
        <v>595900</v>
      </c>
      <c r="P107" s="57">
        <f>J107</f>
        <v>0</v>
      </c>
      <c r="Q107" s="2"/>
    </row>
    <row r="108" spans="1:17" x14ac:dyDescent="0.25">
      <c r="A108" s="6" t="s">
        <v>71</v>
      </c>
      <c r="B108" s="7" t="s">
        <v>67</v>
      </c>
      <c r="C108" s="7">
        <v>800176807</v>
      </c>
      <c r="D108" s="7" t="s">
        <v>75</v>
      </c>
      <c r="E108" s="8">
        <v>0</v>
      </c>
      <c r="F108" s="8">
        <v>237115</v>
      </c>
      <c r="G108" s="8">
        <v>0</v>
      </c>
      <c r="H108" s="8">
        <v>0</v>
      </c>
      <c r="I108" s="8">
        <v>0</v>
      </c>
      <c r="J108" s="8">
        <v>0</v>
      </c>
      <c r="K108" s="8">
        <v>10329400</v>
      </c>
      <c r="L108" s="8">
        <f t="shared" si="1"/>
        <v>10566515</v>
      </c>
      <c r="M108" s="8">
        <v>0</v>
      </c>
      <c r="N108" s="8">
        <v>0</v>
      </c>
      <c r="O108" s="8">
        <f>SUM(L108:N108)</f>
        <v>10566515</v>
      </c>
      <c r="P108" s="57">
        <f>J108</f>
        <v>0</v>
      </c>
      <c r="Q108" s="2"/>
    </row>
    <row r="109" spans="1:17" x14ac:dyDescent="0.25">
      <c r="A109" s="6" t="s">
        <v>71</v>
      </c>
      <c r="B109" s="7" t="s">
        <v>67</v>
      </c>
      <c r="C109" s="7">
        <v>800227907</v>
      </c>
      <c r="D109" s="7" t="s">
        <v>76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60905742</v>
      </c>
      <c r="K109" s="8">
        <v>0</v>
      </c>
      <c r="L109" s="8">
        <f t="shared" si="1"/>
        <v>60905742</v>
      </c>
      <c r="M109" s="8">
        <v>0</v>
      </c>
      <c r="N109" s="8">
        <v>0</v>
      </c>
      <c r="O109" s="8">
        <f>SUM(L109:N109)</f>
        <v>60905742</v>
      </c>
      <c r="P109" s="57">
        <f>J109</f>
        <v>60905742</v>
      </c>
      <c r="Q109" s="2"/>
    </row>
    <row r="110" spans="1:17" x14ac:dyDescent="0.25">
      <c r="A110" s="6" t="s">
        <v>71</v>
      </c>
      <c r="B110" s="7" t="s">
        <v>67</v>
      </c>
      <c r="C110" s="7">
        <v>800250634</v>
      </c>
      <c r="D110" s="7" t="s">
        <v>77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1668367</v>
      </c>
      <c r="L110" s="8">
        <f t="shared" si="1"/>
        <v>1668367</v>
      </c>
      <c r="M110" s="8">
        <v>0</v>
      </c>
      <c r="N110" s="8">
        <v>0</v>
      </c>
      <c r="O110" s="8">
        <f>SUM(L110:N110)</f>
        <v>1668367</v>
      </c>
      <c r="P110" s="57">
        <f>J110</f>
        <v>0</v>
      </c>
      <c r="Q110" s="2"/>
    </row>
    <row r="111" spans="1:17" x14ac:dyDescent="0.25">
      <c r="A111" s="6" t="s">
        <v>71</v>
      </c>
      <c r="B111" s="7" t="s">
        <v>67</v>
      </c>
      <c r="C111" s="7">
        <v>810005577</v>
      </c>
      <c r="D111" s="7" t="s">
        <v>78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141000</v>
      </c>
      <c r="L111" s="8">
        <f t="shared" si="1"/>
        <v>141000</v>
      </c>
      <c r="M111" s="8">
        <v>0</v>
      </c>
      <c r="N111" s="8">
        <v>0</v>
      </c>
      <c r="O111" s="8">
        <f>SUM(L111:N111)</f>
        <v>141000</v>
      </c>
      <c r="P111" s="57">
        <f>J111</f>
        <v>0</v>
      </c>
      <c r="Q111" s="2"/>
    </row>
    <row r="112" spans="1:17" x14ac:dyDescent="0.25">
      <c r="A112" s="6" t="s">
        <v>71</v>
      </c>
      <c r="B112" s="7" t="s">
        <v>67</v>
      </c>
      <c r="C112" s="7">
        <v>813005431</v>
      </c>
      <c r="D112" s="7" t="s">
        <v>79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31706415</v>
      </c>
      <c r="K112" s="8">
        <v>0</v>
      </c>
      <c r="L112" s="8">
        <f t="shared" si="1"/>
        <v>31706415</v>
      </c>
      <c r="M112" s="8">
        <v>0</v>
      </c>
      <c r="N112" s="8">
        <v>0</v>
      </c>
      <c r="O112" s="8">
        <f>SUM(L112:N112)</f>
        <v>31706415</v>
      </c>
      <c r="P112" s="57">
        <f>J112</f>
        <v>31706415</v>
      </c>
      <c r="Q112" s="2"/>
    </row>
    <row r="113" spans="1:17" x14ac:dyDescent="0.25">
      <c r="A113" s="6" t="s">
        <v>71</v>
      </c>
      <c r="B113" s="7" t="s">
        <v>67</v>
      </c>
      <c r="C113" s="7">
        <v>830005028</v>
      </c>
      <c r="D113" s="7" t="s">
        <v>80</v>
      </c>
      <c r="E113" s="8">
        <v>0</v>
      </c>
      <c r="F113" s="8">
        <v>6976200</v>
      </c>
      <c r="G113" s="8">
        <v>0</v>
      </c>
      <c r="H113" s="8">
        <v>0</v>
      </c>
      <c r="I113" s="8">
        <v>0</v>
      </c>
      <c r="J113" s="8">
        <v>0</v>
      </c>
      <c r="K113" s="8">
        <v>9624100</v>
      </c>
      <c r="L113" s="8">
        <f t="shared" si="1"/>
        <v>16600300</v>
      </c>
      <c r="M113" s="8">
        <v>0</v>
      </c>
      <c r="N113" s="8">
        <v>0</v>
      </c>
      <c r="O113" s="8">
        <f>SUM(L113:N113)</f>
        <v>16600300</v>
      </c>
      <c r="P113" s="57">
        <f>J113</f>
        <v>0</v>
      </c>
      <c r="Q113" s="2"/>
    </row>
    <row r="114" spans="1:17" x14ac:dyDescent="0.25">
      <c r="A114" s="6" t="s">
        <v>71</v>
      </c>
      <c r="B114" s="7" t="s">
        <v>67</v>
      </c>
      <c r="C114" s="7">
        <v>830023202</v>
      </c>
      <c r="D114" s="7" t="s">
        <v>81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8826749</v>
      </c>
      <c r="K114" s="8">
        <v>0</v>
      </c>
      <c r="L114" s="8">
        <f t="shared" si="1"/>
        <v>8826749</v>
      </c>
      <c r="M114" s="8">
        <v>0</v>
      </c>
      <c r="N114" s="8">
        <v>0</v>
      </c>
      <c r="O114" s="8">
        <f>SUM(L114:N114)</f>
        <v>8826749</v>
      </c>
      <c r="P114" s="57">
        <f>J114</f>
        <v>8826749</v>
      </c>
      <c r="Q114" s="2"/>
    </row>
    <row r="115" spans="1:17" x14ac:dyDescent="0.25">
      <c r="A115" s="6" t="s">
        <v>71</v>
      </c>
      <c r="B115" s="7" t="s">
        <v>67</v>
      </c>
      <c r="C115" s="7">
        <v>830028288</v>
      </c>
      <c r="D115" s="7" t="s">
        <v>82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85780128</v>
      </c>
      <c r="K115" s="8">
        <v>0</v>
      </c>
      <c r="L115" s="8">
        <f t="shared" si="1"/>
        <v>85780128</v>
      </c>
      <c r="M115" s="8">
        <v>0</v>
      </c>
      <c r="N115" s="8">
        <v>0</v>
      </c>
      <c r="O115" s="8">
        <f>SUM(L115:N115)</f>
        <v>85780128</v>
      </c>
      <c r="P115" s="57">
        <f>J115</f>
        <v>85780128</v>
      </c>
      <c r="Q115" s="2"/>
    </row>
    <row r="116" spans="1:17" x14ac:dyDescent="0.25">
      <c r="A116" s="6" t="s">
        <v>71</v>
      </c>
      <c r="B116" s="7" t="s">
        <v>67</v>
      </c>
      <c r="C116" s="7">
        <v>830120157</v>
      </c>
      <c r="D116" s="7" t="s">
        <v>83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3074100</v>
      </c>
      <c r="K116" s="8">
        <v>10891700</v>
      </c>
      <c r="L116" s="8">
        <f t="shared" si="1"/>
        <v>13965800</v>
      </c>
      <c r="M116" s="8">
        <v>0</v>
      </c>
      <c r="N116" s="8">
        <v>0</v>
      </c>
      <c r="O116" s="8">
        <f>SUM(L116:N116)</f>
        <v>13965800</v>
      </c>
      <c r="P116" s="57">
        <f>J116</f>
        <v>3074100</v>
      </c>
      <c r="Q116" s="2"/>
    </row>
    <row r="117" spans="1:17" x14ac:dyDescent="0.25">
      <c r="A117" s="6" t="s">
        <v>71</v>
      </c>
      <c r="B117" s="7" t="s">
        <v>67</v>
      </c>
      <c r="C117" s="7">
        <v>830130319</v>
      </c>
      <c r="D117" s="7" t="s">
        <v>84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3829000</v>
      </c>
      <c r="L117" s="8">
        <f t="shared" si="1"/>
        <v>3829000</v>
      </c>
      <c r="M117" s="8">
        <v>0</v>
      </c>
      <c r="N117" s="8">
        <v>0</v>
      </c>
      <c r="O117" s="8">
        <f>SUM(L117:N117)</f>
        <v>3829000</v>
      </c>
      <c r="P117" s="57">
        <f>J117</f>
        <v>0</v>
      </c>
      <c r="Q117" s="2"/>
    </row>
    <row r="118" spans="1:17" x14ac:dyDescent="0.25">
      <c r="A118" s="6" t="s">
        <v>71</v>
      </c>
      <c r="B118" s="7" t="s">
        <v>67</v>
      </c>
      <c r="C118" s="7">
        <v>844001457</v>
      </c>
      <c r="D118" s="7" t="s">
        <v>85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483700</v>
      </c>
      <c r="L118" s="8">
        <f t="shared" si="1"/>
        <v>483700</v>
      </c>
      <c r="M118" s="8">
        <v>0</v>
      </c>
      <c r="N118" s="8">
        <v>0</v>
      </c>
      <c r="O118" s="8">
        <f>SUM(L118:N118)</f>
        <v>483700</v>
      </c>
      <c r="P118" s="57">
        <f>J118</f>
        <v>0</v>
      </c>
      <c r="Q118" s="2"/>
    </row>
    <row r="119" spans="1:17" x14ac:dyDescent="0.25">
      <c r="A119" s="6" t="s">
        <v>71</v>
      </c>
      <c r="B119" s="7" t="s">
        <v>67</v>
      </c>
      <c r="C119" s="7">
        <v>860006656</v>
      </c>
      <c r="D119" s="7" t="s">
        <v>86</v>
      </c>
      <c r="E119" s="8">
        <v>0</v>
      </c>
      <c r="F119" s="8">
        <v>10757700</v>
      </c>
      <c r="G119" s="8">
        <v>0</v>
      </c>
      <c r="H119" s="8">
        <v>0</v>
      </c>
      <c r="I119" s="8">
        <v>0</v>
      </c>
      <c r="J119" s="8">
        <v>0</v>
      </c>
      <c r="K119" s="8">
        <v>14695800</v>
      </c>
      <c r="L119" s="8">
        <f t="shared" si="1"/>
        <v>25453500</v>
      </c>
      <c r="M119" s="8">
        <v>0</v>
      </c>
      <c r="N119" s="8">
        <v>0</v>
      </c>
      <c r="O119" s="8">
        <f>SUM(L119:N119)</f>
        <v>25453500</v>
      </c>
      <c r="P119" s="57">
        <f>J119</f>
        <v>0</v>
      </c>
      <c r="Q119" s="2"/>
    </row>
    <row r="120" spans="1:17" x14ac:dyDescent="0.25">
      <c r="A120" s="6" t="s">
        <v>71</v>
      </c>
      <c r="B120" s="7" t="s">
        <v>67</v>
      </c>
      <c r="C120" s="7">
        <v>860015536</v>
      </c>
      <c r="D120" s="7" t="s">
        <v>87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4567500</v>
      </c>
      <c r="L120" s="8">
        <f t="shared" si="1"/>
        <v>4567500</v>
      </c>
      <c r="M120" s="8">
        <v>0</v>
      </c>
      <c r="N120" s="8">
        <v>0</v>
      </c>
      <c r="O120" s="8">
        <f>SUM(L120:N120)</f>
        <v>4567500</v>
      </c>
      <c r="P120" s="57">
        <f>J120</f>
        <v>0</v>
      </c>
      <c r="Q120" s="2"/>
    </row>
    <row r="121" spans="1:17" x14ac:dyDescent="0.25">
      <c r="A121" s="6" t="s">
        <v>71</v>
      </c>
      <c r="B121" s="7" t="s">
        <v>67</v>
      </c>
      <c r="C121" s="7">
        <v>860035992</v>
      </c>
      <c r="D121" s="7" t="s">
        <v>88</v>
      </c>
      <c r="E121" s="8">
        <v>0</v>
      </c>
      <c r="F121" s="8">
        <v>3107000</v>
      </c>
      <c r="G121" s="8">
        <v>0</v>
      </c>
      <c r="H121" s="8">
        <v>0</v>
      </c>
      <c r="I121" s="8">
        <v>0</v>
      </c>
      <c r="J121" s="8">
        <v>0</v>
      </c>
      <c r="K121" s="8">
        <v>19121100</v>
      </c>
      <c r="L121" s="8">
        <f t="shared" si="1"/>
        <v>22228100</v>
      </c>
      <c r="M121" s="8">
        <v>0</v>
      </c>
      <c r="N121" s="8">
        <v>0</v>
      </c>
      <c r="O121" s="8">
        <f>SUM(L121:N121)</f>
        <v>22228100</v>
      </c>
      <c r="P121" s="57">
        <f>J121</f>
        <v>0</v>
      </c>
      <c r="Q121" s="2"/>
    </row>
    <row r="122" spans="1:17" x14ac:dyDescent="0.25">
      <c r="A122" s="6" t="s">
        <v>71</v>
      </c>
      <c r="B122" s="7" t="s">
        <v>67</v>
      </c>
      <c r="C122" s="7">
        <v>860037950</v>
      </c>
      <c r="D122" s="7" t="s">
        <v>89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29952400</v>
      </c>
      <c r="L122" s="8">
        <f t="shared" si="1"/>
        <v>29952400</v>
      </c>
      <c r="M122" s="8">
        <v>0</v>
      </c>
      <c r="N122" s="8">
        <v>0</v>
      </c>
      <c r="O122" s="8">
        <f>SUM(L122:N122)</f>
        <v>29952400</v>
      </c>
      <c r="P122" s="57">
        <f>J122</f>
        <v>0</v>
      </c>
      <c r="Q122" s="2"/>
    </row>
    <row r="123" spans="1:17" x14ac:dyDescent="0.25">
      <c r="A123" s="6" t="s">
        <v>71</v>
      </c>
      <c r="B123" s="7" t="s">
        <v>67</v>
      </c>
      <c r="C123" s="7">
        <v>860038374</v>
      </c>
      <c r="D123" s="7" t="s">
        <v>90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154873954</v>
      </c>
      <c r="K123" s="8">
        <v>0</v>
      </c>
      <c r="L123" s="8">
        <f t="shared" si="1"/>
        <v>154873954</v>
      </c>
      <c r="M123" s="8">
        <v>0</v>
      </c>
      <c r="N123" s="8">
        <v>0</v>
      </c>
      <c r="O123" s="8">
        <f>SUM(L123:N123)</f>
        <v>154873954</v>
      </c>
      <c r="P123" s="57">
        <f>J123</f>
        <v>154873954</v>
      </c>
      <c r="Q123" s="2"/>
    </row>
    <row r="124" spans="1:17" x14ac:dyDescent="0.25">
      <c r="A124" s="6" t="s">
        <v>71</v>
      </c>
      <c r="B124" s="7" t="s">
        <v>67</v>
      </c>
      <c r="C124" s="7">
        <v>860066191</v>
      </c>
      <c r="D124" s="7" t="s">
        <v>91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1204500</v>
      </c>
      <c r="K124" s="8">
        <v>0</v>
      </c>
      <c r="L124" s="8">
        <f t="shared" si="1"/>
        <v>1204500</v>
      </c>
      <c r="M124" s="8">
        <v>0</v>
      </c>
      <c r="N124" s="8">
        <v>0</v>
      </c>
      <c r="O124" s="8">
        <f>SUM(L124:N124)</f>
        <v>1204500</v>
      </c>
      <c r="P124" s="57">
        <f>J124</f>
        <v>1204500</v>
      </c>
      <c r="Q124" s="2"/>
    </row>
    <row r="125" spans="1:17" x14ac:dyDescent="0.25">
      <c r="A125" s="6" t="s">
        <v>71</v>
      </c>
      <c r="B125" s="7" t="s">
        <v>67</v>
      </c>
      <c r="C125" s="7">
        <v>890102768</v>
      </c>
      <c r="D125" s="7" t="s">
        <v>92</v>
      </c>
      <c r="E125" s="8">
        <v>0</v>
      </c>
      <c r="F125" s="8">
        <v>0</v>
      </c>
      <c r="G125" s="8">
        <v>0</v>
      </c>
      <c r="H125" s="8">
        <v>0</v>
      </c>
      <c r="I125" s="8">
        <v>5243138</v>
      </c>
      <c r="J125" s="8">
        <v>14516021</v>
      </c>
      <c r="K125" s="8">
        <v>30506680</v>
      </c>
      <c r="L125" s="8">
        <f t="shared" si="1"/>
        <v>50265839</v>
      </c>
      <c r="M125" s="8">
        <v>0</v>
      </c>
      <c r="N125" s="8">
        <v>0</v>
      </c>
      <c r="O125" s="8">
        <f>SUM(L125:N125)</f>
        <v>50265839</v>
      </c>
      <c r="P125" s="57">
        <f>J125</f>
        <v>14516021</v>
      </c>
      <c r="Q125" s="2"/>
    </row>
    <row r="126" spans="1:17" x14ac:dyDescent="0.25">
      <c r="A126" s="6" t="s">
        <v>71</v>
      </c>
      <c r="B126" s="7" t="s">
        <v>67</v>
      </c>
      <c r="C126" s="7">
        <v>890205361</v>
      </c>
      <c r="D126" s="7" t="s">
        <v>93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27394000</v>
      </c>
      <c r="K126" s="8">
        <v>0</v>
      </c>
      <c r="L126" s="8">
        <f t="shared" si="1"/>
        <v>27394000</v>
      </c>
      <c r="M126" s="8">
        <v>0</v>
      </c>
      <c r="N126" s="8">
        <v>0</v>
      </c>
      <c r="O126" s="8">
        <f>SUM(L126:N126)</f>
        <v>27394000</v>
      </c>
      <c r="P126" s="57">
        <f>J126</f>
        <v>27394000</v>
      </c>
      <c r="Q126" s="2"/>
    </row>
    <row r="127" spans="1:17" x14ac:dyDescent="0.25">
      <c r="A127" s="6" t="s">
        <v>71</v>
      </c>
      <c r="B127" s="7" t="s">
        <v>67</v>
      </c>
      <c r="C127" s="7">
        <v>899999054</v>
      </c>
      <c r="D127" s="7" t="s">
        <v>94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24688820</v>
      </c>
      <c r="K127" s="8">
        <v>0</v>
      </c>
      <c r="L127" s="8">
        <f t="shared" si="1"/>
        <v>24688820</v>
      </c>
      <c r="M127" s="8">
        <v>0</v>
      </c>
      <c r="N127" s="8">
        <v>0</v>
      </c>
      <c r="O127" s="8">
        <f>SUM(L127:N127)</f>
        <v>24688820</v>
      </c>
      <c r="P127" s="57">
        <f>J127</f>
        <v>24688820</v>
      </c>
      <c r="Q127" s="2"/>
    </row>
    <row r="128" spans="1:17" x14ac:dyDescent="0.25">
      <c r="A128" s="6" t="s">
        <v>71</v>
      </c>
      <c r="B128" s="7" t="s">
        <v>67</v>
      </c>
      <c r="C128" s="7">
        <v>900033371</v>
      </c>
      <c r="D128" s="7" t="s">
        <v>95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919603</v>
      </c>
      <c r="L128" s="8">
        <f t="shared" si="1"/>
        <v>919603</v>
      </c>
      <c r="M128" s="8">
        <v>0</v>
      </c>
      <c r="N128" s="8">
        <v>0</v>
      </c>
      <c r="O128" s="8">
        <f>SUM(L128:N128)</f>
        <v>919603</v>
      </c>
      <c r="P128" s="57">
        <f>J128</f>
        <v>0</v>
      </c>
      <c r="Q128" s="2"/>
    </row>
    <row r="129" spans="1:17" x14ac:dyDescent="0.25">
      <c r="A129" s="6" t="s">
        <v>71</v>
      </c>
      <c r="B129" s="7" t="s">
        <v>67</v>
      </c>
      <c r="C129" s="7">
        <v>900034746</v>
      </c>
      <c r="D129" s="7" t="s">
        <v>96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4281000</v>
      </c>
      <c r="L129" s="8">
        <f t="shared" ref="L129:L192" si="2">SUM(E129:K129)</f>
        <v>4281000</v>
      </c>
      <c r="M129" s="8">
        <v>0</v>
      </c>
      <c r="N129" s="8">
        <v>0</v>
      </c>
      <c r="O129" s="8">
        <f>SUM(L129:N129)</f>
        <v>4281000</v>
      </c>
      <c r="P129" s="57">
        <f>J129</f>
        <v>0</v>
      </c>
      <c r="Q129" s="2"/>
    </row>
    <row r="130" spans="1:17" x14ac:dyDescent="0.25">
      <c r="A130" s="6" t="s">
        <v>71</v>
      </c>
      <c r="B130" s="7" t="s">
        <v>67</v>
      </c>
      <c r="C130" s="7">
        <v>901127065</v>
      </c>
      <c r="D130" s="7" t="s">
        <v>97</v>
      </c>
      <c r="E130" s="8">
        <v>0</v>
      </c>
      <c r="F130" s="8">
        <v>0</v>
      </c>
      <c r="G130" s="8">
        <v>0</v>
      </c>
      <c r="H130" s="8">
        <v>0</v>
      </c>
      <c r="I130" s="8">
        <v>424710</v>
      </c>
      <c r="J130" s="8">
        <v>60451215</v>
      </c>
      <c r="K130" s="8">
        <v>0</v>
      </c>
      <c r="L130" s="8">
        <f t="shared" si="2"/>
        <v>60875925</v>
      </c>
      <c r="M130" s="8">
        <v>0</v>
      </c>
      <c r="N130" s="8">
        <v>0</v>
      </c>
      <c r="O130" s="8">
        <f>SUM(L130:N130)</f>
        <v>60875925</v>
      </c>
      <c r="P130" s="57">
        <f>J130</f>
        <v>60451215</v>
      </c>
      <c r="Q130" s="2"/>
    </row>
    <row r="131" spans="1:17" x14ac:dyDescent="0.25">
      <c r="A131" s="6" t="s">
        <v>71</v>
      </c>
      <c r="B131" s="7" t="s">
        <v>67</v>
      </c>
      <c r="C131" s="7">
        <v>901127521</v>
      </c>
      <c r="D131" s="7" t="s">
        <v>98</v>
      </c>
      <c r="E131" s="8">
        <v>0</v>
      </c>
      <c r="F131" s="8">
        <v>139200</v>
      </c>
      <c r="G131" s="8">
        <v>0</v>
      </c>
      <c r="H131" s="8">
        <v>0</v>
      </c>
      <c r="I131" s="8">
        <v>164130</v>
      </c>
      <c r="J131" s="8">
        <v>145100</v>
      </c>
      <c r="K131" s="8">
        <v>2563042</v>
      </c>
      <c r="L131" s="8">
        <f t="shared" si="2"/>
        <v>3011472</v>
      </c>
      <c r="M131" s="8">
        <v>-139200</v>
      </c>
      <c r="N131" s="8">
        <v>0</v>
      </c>
      <c r="O131" s="8">
        <f>SUM(L131:N131)</f>
        <v>2872272</v>
      </c>
      <c r="P131" s="57">
        <f>J131</f>
        <v>145100</v>
      </c>
      <c r="Q131" s="2"/>
    </row>
    <row r="132" spans="1:17" x14ac:dyDescent="0.25">
      <c r="A132" s="6" t="s">
        <v>71</v>
      </c>
      <c r="B132" s="7" t="s">
        <v>67</v>
      </c>
      <c r="C132" s="7">
        <v>901153056</v>
      </c>
      <c r="D132" s="7" t="s">
        <v>99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10901526</v>
      </c>
      <c r="L132" s="8">
        <f t="shared" si="2"/>
        <v>10901526</v>
      </c>
      <c r="M132" s="8">
        <v>0</v>
      </c>
      <c r="N132" s="8">
        <v>0</v>
      </c>
      <c r="O132" s="8">
        <f>SUM(L132:N132)</f>
        <v>10901526</v>
      </c>
      <c r="P132" s="57">
        <f>J132</f>
        <v>0</v>
      </c>
      <c r="Q132" s="2"/>
    </row>
    <row r="133" spans="1:17" x14ac:dyDescent="0.25">
      <c r="A133" s="6" t="s">
        <v>71</v>
      </c>
      <c r="B133" s="7" t="s">
        <v>67</v>
      </c>
      <c r="C133" s="7">
        <v>901153500</v>
      </c>
      <c r="D133" s="7" t="s">
        <v>100</v>
      </c>
      <c r="E133" s="8">
        <v>0</v>
      </c>
      <c r="F133" s="8">
        <v>0</v>
      </c>
      <c r="G133" s="8">
        <v>0</v>
      </c>
      <c r="H133" s="8">
        <v>0</v>
      </c>
      <c r="I133" s="8">
        <v>141500</v>
      </c>
      <c r="J133" s="8">
        <v>614996</v>
      </c>
      <c r="K133" s="8">
        <v>7953442</v>
      </c>
      <c r="L133" s="8">
        <f t="shared" si="2"/>
        <v>8709938</v>
      </c>
      <c r="M133" s="8">
        <v>0</v>
      </c>
      <c r="N133" s="8">
        <v>0</v>
      </c>
      <c r="O133" s="8">
        <f>SUM(L133:N133)</f>
        <v>8709938</v>
      </c>
      <c r="P133" s="57">
        <f>J133</f>
        <v>614996</v>
      </c>
      <c r="Q133" s="2"/>
    </row>
    <row r="134" spans="1:17" x14ac:dyDescent="0.25">
      <c r="A134" s="6" t="s">
        <v>101</v>
      </c>
      <c r="B134" s="7" t="s">
        <v>67</v>
      </c>
      <c r="C134" s="7">
        <v>900959048</v>
      </c>
      <c r="D134" s="7" t="s">
        <v>102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16140400</v>
      </c>
      <c r="K134" s="8">
        <v>0</v>
      </c>
      <c r="L134" s="8">
        <f t="shared" si="2"/>
        <v>16140400</v>
      </c>
      <c r="M134" s="8">
        <v>0</v>
      </c>
      <c r="N134" s="8">
        <v>0</v>
      </c>
      <c r="O134" s="8">
        <f>SUM(L134:N134)</f>
        <v>16140400</v>
      </c>
      <c r="P134" s="57">
        <f>J134</f>
        <v>16140400</v>
      </c>
      <c r="Q134" s="2"/>
    </row>
    <row r="135" spans="1:17" x14ac:dyDescent="0.25">
      <c r="A135" s="6" t="s">
        <v>103</v>
      </c>
      <c r="B135" s="7" t="s">
        <v>67</v>
      </c>
      <c r="C135" s="7">
        <v>800088702</v>
      </c>
      <c r="D135" s="7" t="s">
        <v>14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65873358.600000001</v>
      </c>
      <c r="K135" s="8">
        <v>0</v>
      </c>
      <c r="L135" s="8">
        <f t="shared" si="2"/>
        <v>65873358.600000001</v>
      </c>
      <c r="M135" s="8">
        <v>0</v>
      </c>
      <c r="N135" s="8">
        <v>0</v>
      </c>
      <c r="O135" s="8">
        <f>SUM(L135:N135)</f>
        <v>65873358.600000001</v>
      </c>
      <c r="P135" s="57">
        <f>J135</f>
        <v>65873358.600000001</v>
      </c>
      <c r="Q135" s="2"/>
    </row>
    <row r="136" spans="1:17" x14ac:dyDescent="0.25">
      <c r="A136" s="6" t="s">
        <v>103</v>
      </c>
      <c r="B136" s="7" t="s">
        <v>67</v>
      </c>
      <c r="C136" s="7">
        <v>830054904</v>
      </c>
      <c r="D136" s="7" t="s">
        <v>104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796322</v>
      </c>
      <c r="L136" s="8">
        <f t="shared" si="2"/>
        <v>796322</v>
      </c>
      <c r="M136" s="8">
        <v>0</v>
      </c>
      <c r="N136" s="8">
        <v>0</v>
      </c>
      <c r="O136" s="8">
        <f>SUM(L136:N136)</f>
        <v>796322</v>
      </c>
      <c r="P136" s="57">
        <f>J136</f>
        <v>0</v>
      </c>
      <c r="Q136" s="2"/>
    </row>
    <row r="137" spans="1:17" x14ac:dyDescent="0.25">
      <c r="A137" s="6" t="s">
        <v>103</v>
      </c>
      <c r="B137" s="7" t="s">
        <v>67</v>
      </c>
      <c r="C137" s="7">
        <v>860002503</v>
      </c>
      <c r="D137" s="7" t="s">
        <v>105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25949227</v>
      </c>
      <c r="K137" s="8">
        <v>1487234</v>
      </c>
      <c r="L137" s="8">
        <f t="shared" si="2"/>
        <v>27436461</v>
      </c>
      <c r="M137" s="8">
        <v>0</v>
      </c>
      <c r="N137" s="8">
        <v>0</v>
      </c>
      <c r="O137" s="8">
        <f>SUM(L137:N137)</f>
        <v>27436461</v>
      </c>
      <c r="P137" s="57">
        <f>J137</f>
        <v>25949227</v>
      </c>
      <c r="Q137" s="2"/>
    </row>
    <row r="138" spans="1:17" x14ac:dyDescent="0.25">
      <c r="A138" s="6" t="s">
        <v>103</v>
      </c>
      <c r="B138" s="7" t="s">
        <v>67</v>
      </c>
      <c r="C138" s="7">
        <v>860002527</v>
      </c>
      <c r="D138" s="7" t="s">
        <v>106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826910</v>
      </c>
      <c r="L138" s="8">
        <f t="shared" si="2"/>
        <v>826910</v>
      </c>
      <c r="M138" s="8">
        <v>0</v>
      </c>
      <c r="N138" s="8">
        <v>0</v>
      </c>
      <c r="O138" s="8">
        <f>SUM(L138:N138)</f>
        <v>826910</v>
      </c>
      <c r="P138" s="57">
        <f>J138</f>
        <v>0</v>
      </c>
      <c r="Q138" s="2"/>
    </row>
    <row r="139" spans="1:17" x14ac:dyDescent="0.25">
      <c r="A139" s="6" t="s">
        <v>103</v>
      </c>
      <c r="B139" s="7" t="s">
        <v>67</v>
      </c>
      <c r="C139" s="7">
        <v>860008645</v>
      </c>
      <c r="D139" s="7" t="s">
        <v>107</v>
      </c>
      <c r="E139" s="8">
        <v>0</v>
      </c>
      <c r="F139" s="8">
        <v>0</v>
      </c>
      <c r="G139" s="8">
        <v>0</v>
      </c>
      <c r="H139" s="8">
        <v>0</v>
      </c>
      <c r="I139" s="8">
        <v>441616</v>
      </c>
      <c r="J139" s="8">
        <v>5667320</v>
      </c>
      <c r="K139" s="8">
        <v>0</v>
      </c>
      <c r="L139" s="8">
        <f t="shared" si="2"/>
        <v>6108936</v>
      </c>
      <c r="M139" s="8">
        <v>0</v>
      </c>
      <c r="N139" s="8">
        <v>0</v>
      </c>
      <c r="O139" s="8">
        <f>SUM(L139:N139)</f>
        <v>6108936</v>
      </c>
      <c r="P139" s="57">
        <f>J139</f>
        <v>5667320</v>
      </c>
      <c r="Q139" s="2"/>
    </row>
    <row r="140" spans="1:17" x14ac:dyDescent="0.25">
      <c r="A140" s="6" t="s">
        <v>103</v>
      </c>
      <c r="B140" s="7" t="s">
        <v>67</v>
      </c>
      <c r="C140" s="7">
        <v>860009174</v>
      </c>
      <c r="D140" s="7" t="s">
        <v>108</v>
      </c>
      <c r="E140" s="8">
        <v>1230181</v>
      </c>
      <c r="F140" s="8">
        <v>0</v>
      </c>
      <c r="G140" s="8">
        <v>0</v>
      </c>
      <c r="H140" s="8">
        <v>170730</v>
      </c>
      <c r="I140" s="8">
        <v>15360</v>
      </c>
      <c r="J140" s="8">
        <v>12546091</v>
      </c>
      <c r="K140" s="8">
        <v>1469570</v>
      </c>
      <c r="L140" s="8">
        <f t="shared" si="2"/>
        <v>15431932</v>
      </c>
      <c r="M140" s="8">
        <v>0</v>
      </c>
      <c r="N140" s="8">
        <v>0</v>
      </c>
      <c r="O140" s="8">
        <f>SUM(L140:N140)</f>
        <v>15431932</v>
      </c>
      <c r="P140" s="57">
        <f>J140</f>
        <v>12546091</v>
      </c>
      <c r="Q140" s="2"/>
    </row>
    <row r="141" spans="1:17" x14ac:dyDescent="0.25">
      <c r="A141" s="6" t="s">
        <v>103</v>
      </c>
      <c r="B141" s="7" t="s">
        <v>67</v>
      </c>
      <c r="C141" s="7">
        <v>860011153</v>
      </c>
      <c r="D141" s="7" t="s">
        <v>109</v>
      </c>
      <c r="E141" s="8">
        <v>0</v>
      </c>
      <c r="F141" s="8">
        <v>0</v>
      </c>
      <c r="G141" s="8">
        <v>0</v>
      </c>
      <c r="H141" s="8">
        <v>0</v>
      </c>
      <c r="I141" s="8">
        <v>362341</v>
      </c>
      <c r="J141" s="8">
        <v>8158311</v>
      </c>
      <c r="K141" s="8">
        <v>7221800</v>
      </c>
      <c r="L141" s="8">
        <f t="shared" si="2"/>
        <v>15742452</v>
      </c>
      <c r="M141" s="8">
        <v>0</v>
      </c>
      <c r="N141" s="8">
        <v>0</v>
      </c>
      <c r="O141" s="8">
        <f>SUM(L141:N141)</f>
        <v>15742452</v>
      </c>
      <c r="P141" s="57">
        <f>J141</f>
        <v>8158311</v>
      </c>
      <c r="Q141" s="2"/>
    </row>
    <row r="142" spans="1:17" x14ac:dyDescent="0.25">
      <c r="A142" s="6" t="s">
        <v>103</v>
      </c>
      <c r="B142" s="7" t="s">
        <v>67</v>
      </c>
      <c r="C142" s="7">
        <v>860524654</v>
      </c>
      <c r="D142" s="7" t="s">
        <v>110</v>
      </c>
      <c r="E142" s="8">
        <v>412797</v>
      </c>
      <c r="F142" s="8">
        <v>0</v>
      </c>
      <c r="G142" s="8">
        <v>0</v>
      </c>
      <c r="H142" s="8">
        <v>0</v>
      </c>
      <c r="I142" s="8">
        <v>0</v>
      </c>
      <c r="J142" s="8">
        <v>4900</v>
      </c>
      <c r="K142" s="8">
        <v>533760</v>
      </c>
      <c r="L142" s="8">
        <f t="shared" si="2"/>
        <v>951457</v>
      </c>
      <c r="M142" s="8">
        <v>0</v>
      </c>
      <c r="N142" s="8">
        <v>0</v>
      </c>
      <c r="O142" s="8">
        <f>SUM(L142:N142)</f>
        <v>951457</v>
      </c>
      <c r="P142" s="57">
        <f>J142</f>
        <v>4900</v>
      </c>
      <c r="Q142" s="2"/>
    </row>
    <row r="143" spans="1:17" x14ac:dyDescent="0.25">
      <c r="A143" s="6" t="s">
        <v>114</v>
      </c>
      <c r="B143" s="7" t="s">
        <v>67</v>
      </c>
      <c r="C143" s="7">
        <v>800140606</v>
      </c>
      <c r="D143" s="7" t="s">
        <v>115</v>
      </c>
      <c r="E143" s="8">
        <v>0</v>
      </c>
      <c r="F143" s="8">
        <v>0</v>
      </c>
      <c r="G143" s="8">
        <v>0</v>
      </c>
      <c r="H143" s="8">
        <v>0</v>
      </c>
      <c r="I143" s="8">
        <v>76785</v>
      </c>
      <c r="J143" s="8">
        <v>0</v>
      </c>
      <c r="K143" s="8">
        <v>0</v>
      </c>
      <c r="L143" s="8">
        <f t="shared" si="2"/>
        <v>76785</v>
      </c>
      <c r="M143" s="8">
        <v>0</v>
      </c>
      <c r="N143" s="8">
        <v>0</v>
      </c>
      <c r="O143" s="8">
        <f>SUM(L143:N143)</f>
        <v>76785</v>
      </c>
      <c r="P143" s="57">
        <f>J143</f>
        <v>0</v>
      </c>
      <c r="Q143" s="2"/>
    </row>
    <row r="144" spans="1:17" x14ac:dyDescent="0.25">
      <c r="A144" s="6" t="s">
        <v>114</v>
      </c>
      <c r="B144" s="7" t="s">
        <v>67</v>
      </c>
      <c r="C144" s="7">
        <v>800188271</v>
      </c>
      <c r="D144" s="7" t="s">
        <v>116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12296800</v>
      </c>
      <c r="K144" s="8">
        <v>0</v>
      </c>
      <c r="L144" s="8">
        <f t="shared" si="2"/>
        <v>12296800</v>
      </c>
      <c r="M144" s="8">
        <v>0</v>
      </c>
      <c r="N144" s="8">
        <v>0</v>
      </c>
      <c r="O144" s="8">
        <f>SUM(L144:N144)</f>
        <v>12296800</v>
      </c>
      <c r="P144" s="57">
        <f>J144</f>
        <v>12296800</v>
      </c>
      <c r="Q144" s="2"/>
    </row>
    <row r="145" spans="1:17" x14ac:dyDescent="0.25">
      <c r="A145" s="6" t="s">
        <v>114</v>
      </c>
      <c r="B145" s="7" t="s">
        <v>67</v>
      </c>
      <c r="C145" s="7">
        <v>830039670</v>
      </c>
      <c r="D145" s="7" t="s">
        <v>117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121808221</v>
      </c>
      <c r="K145" s="8">
        <v>6097616</v>
      </c>
      <c r="L145" s="8">
        <f t="shared" si="2"/>
        <v>127905837</v>
      </c>
      <c r="M145" s="8">
        <v>0</v>
      </c>
      <c r="N145" s="8">
        <v>0</v>
      </c>
      <c r="O145" s="8">
        <f>SUM(L145:N145)</f>
        <v>127905837</v>
      </c>
      <c r="P145" s="57">
        <f>J145</f>
        <v>121808221</v>
      </c>
      <c r="Q145" s="2"/>
    </row>
    <row r="146" spans="1:17" x14ac:dyDescent="0.25">
      <c r="A146" s="6" t="s">
        <v>114</v>
      </c>
      <c r="B146" s="7" t="s">
        <v>67</v>
      </c>
      <c r="C146" s="7">
        <v>830053105</v>
      </c>
      <c r="D146" s="7" t="s">
        <v>118</v>
      </c>
      <c r="E146" s="8">
        <v>398412507</v>
      </c>
      <c r="F146" s="8">
        <v>92537627</v>
      </c>
      <c r="G146" s="8">
        <v>32450711</v>
      </c>
      <c r="H146" s="8">
        <v>776719726</v>
      </c>
      <c r="I146" s="8">
        <v>26341321</v>
      </c>
      <c r="J146" s="8">
        <v>780373917</v>
      </c>
      <c r="K146" s="8">
        <v>215276905</v>
      </c>
      <c r="L146" s="8">
        <f t="shared" si="2"/>
        <v>2322112714</v>
      </c>
      <c r="M146" s="8">
        <v>-210985117.40000001</v>
      </c>
      <c r="N146" s="8">
        <v>0</v>
      </c>
      <c r="O146" s="8">
        <f>SUM(L146:N146)</f>
        <v>2111127596.5999999</v>
      </c>
      <c r="P146" s="57">
        <f>J146</f>
        <v>780373917</v>
      </c>
      <c r="Q146" s="2"/>
    </row>
    <row r="147" spans="1:17" x14ac:dyDescent="0.25">
      <c r="A147" s="6" t="s">
        <v>114</v>
      </c>
      <c r="B147" s="7" t="s">
        <v>67</v>
      </c>
      <c r="C147" s="7">
        <v>860525148</v>
      </c>
      <c r="D147" s="7" t="s">
        <v>119</v>
      </c>
      <c r="E147" s="8">
        <v>0</v>
      </c>
      <c r="F147" s="8">
        <v>0</v>
      </c>
      <c r="G147" s="8">
        <v>21594529</v>
      </c>
      <c r="H147" s="8">
        <v>36001124</v>
      </c>
      <c r="I147" s="8">
        <v>60208208</v>
      </c>
      <c r="J147" s="8">
        <v>102161100</v>
      </c>
      <c r="K147" s="8">
        <v>6185679</v>
      </c>
      <c r="L147" s="8">
        <f t="shared" si="2"/>
        <v>226150640</v>
      </c>
      <c r="M147" s="8">
        <v>0</v>
      </c>
      <c r="N147" s="8">
        <v>0</v>
      </c>
      <c r="O147" s="8">
        <f>SUM(L147:N147)</f>
        <v>226150640</v>
      </c>
      <c r="P147" s="57">
        <f>J147</f>
        <v>102161100</v>
      </c>
      <c r="Q147" s="2"/>
    </row>
    <row r="148" spans="1:17" x14ac:dyDescent="0.25">
      <c r="A148" s="6" t="s">
        <v>114</v>
      </c>
      <c r="B148" s="7" t="s">
        <v>67</v>
      </c>
      <c r="C148" s="7">
        <v>891500319</v>
      </c>
      <c r="D148" s="7" t="s">
        <v>120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11463829</v>
      </c>
      <c r="L148" s="8">
        <f t="shared" si="2"/>
        <v>11463829</v>
      </c>
      <c r="M148" s="8">
        <v>0</v>
      </c>
      <c r="N148" s="8">
        <v>0</v>
      </c>
      <c r="O148" s="8">
        <f>SUM(L148:N148)</f>
        <v>11463829</v>
      </c>
      <c r="P148" s="57">
        <f>J148</f>
        <v>0</v>
      </c>
      <c r="Q148" s="2"/>
    </row>
    <row r="149" spans="1:17" x14ac:dyDescent="0.25">
      <c r="A149" s="6" t="s">
        <v>114</v>
      </c>
      <c r="B149" s="7" t="s">
        <v>67</v>
      </c>
      <c r="C149" s="7">
        <v>899999063</v>
      </c>
      <c r="D149" s="7" t="s">
        <v>121</v>
      </c>
      <c r="E149" s="8">
        <v>0</v>
      </c>
      <c r="F149" s="8">
        <v>0</v>
      </c>
      <c r="G149" s="8">
        <v>0</v>
      </c>
      <c r="H149" s="8">
        <v>0</v>
      </c>
      <c r="I149" s="8">
        <v>2202600</v>
      </c>
      <c r="J149" s="8">
        <v>3937854</v>
      </c>
      <c r="K149" s="8">
        <v>180800</v>
      </c>
      <c r="L149" s="8">
        <f t="shared" si="2"/>
        <v>6321254</v>
      </c>
      <c r="M149" s="8">
        <v>-312000</v>
      </c>
      <c r="N149" s="8">
        <v>0</v>
      </c>
      <c r="O149" s="8">
        <f>SUM(L149:N149)</f>
        <v>6009254</v>
      </c>
      <c r="P149" s="57">
        <f>J149</f>
        <v>3937854</v>
      </c>
      <c r="Q149" s="2"/>
    </row>
    <row r="150" spans="1:17" x14ac:dyDescent="0.25">
      <c r="A150" s="6" t="s">
        <v>114</v>
      </c>
      <c r="B150" s="7" t="s">
        <v>67</v>
      </c>
      <c r="C150" s="7">
        <v>899999068</v>
      </c>
      <c r="D150" s="7" t="s">
        <v>122</v>
      </c>
      <c r="E150" s="8">
        <v>93500</v>
      </c>
      <c r="F150" s="8">
        <v>0</v>
      </c>
      <c r="G150" s="8">
        <v>1733000</v>
      </c>
      <c r="H150" s="8">
        <v>125225</v>
      </c>
      <c r="I150" s="8">
        <v>465920</v>
      </c>
      <c r="J150" s="8">
        <v>2283334</v>
      </c>
      <c r="K150" s="8">
        <v>852010</v>
      </c>
      <c r="L150" s="8">
        <f t="shared" si="2"/>
        <v>5552989</v>
      </c>
      <c r="M150" s="8">
        <v>-1065200</v>
      </c>
      <c r="N150" s="8">
        <v>0</v>
      </c>
      <c r="O150" s="8">
        <f>SUM(L150:N150)</f>
        <v>4487789</v>
      </c>
      <c r="P150" s="57">
        <f>J150</f>
        <v>2283334</v>
      </c>
      <c r="Q150" s="2"/>
    </row>
    <row r="151" spans="1:17" x14ac:dyDescent="0.25">
      <c r="A151" s="6" t="s">
        <v>114</v>
      </c>
      <c r="B151" s="7" t="s">
        <v>67</v>
      </c>
      <c r="C151" s="7">
        <v>900126860</v>
      </c>
      <c r="D151" s="7" t="s">
        <v>123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21900</v>
      </c>
      <c r="K151" s="8">
        <v>2982000</v>
      </c>
      <c r="L151" s="8">
        <f t="shared" si="2"/>
        <v>3003900</v>
      </c>
      <c r="M151" s="8">
        <v>0</v>
      </c>
      <c r="N151" s="8">
        <v>0</v>
      </c>
      <c r="O151" s="8">
        <f>SUM(L151:N151)</f>
        <v>3003900</v>
      </c>
      <c r="P151" s="57">
        <f>J151</f>
        <v>21900</v>
      </c>
      <c r="Q151" s="2"/>
    </row>
    <row r="152" spans="1:17" x14ac:dyDescent="0.25">
      <c r="A152" s="6" t="s">
        <v>114</v>
      </c>
      <c r="B152" s="7" t="s">
        <v>67</v>
      </c>
      <c r="C152" s="7">
        <v>900336524</v>
      </c>
      <c r="D152" s="7" t="s">
        <v>124</v>
      </c>
      <c r="E152" s="8">
        <v>0</v>
      </c>
      <c r="F152" s="8">
        <v>30007583</v>
      </c>
      <c r="G152" s="8">
        <v>0</v>
      </c>
      <c r="H152" s="8">
        <v>25243583</v>
      </c>
      <c r="I152" s="8">
        <v>23182638</v>
      </c>
      <c r="J152" s="8">
        <v>80800</v>
      </c>
      <c r="K152" s="8">
        <v>206388859</v>
      </c>
      <c r="L152" s="8">
        <f t="shared" si="2"/>
        <v>284903463</v>
      </c>
      <c r="M152" s="8">
        <v>-1018200</v>
      </c>
      <c r="N152" s="8">
        <v>0</v>
      </c>
      <c r="O152" s="8">
        <f>SUM(L152:N152)</f>
        <v>283885263</v>
      </c>
      <c r="P152" s="57">
        <f>J152</f>
        <v>80800</v>
      </c>
      <c r="Q152" s="2"/>
    </row>
    <row r="153" spans="1:17" x14ac:dyDescent="0.25">
      <c r="A153" s="6" t="s">
        <v>114</v>
      </c>
      <c r="B153" s="7" t="s">
        <v>67</v>
      </c>
      <c r="C153" s="7">
        <v>901034790</v>
      </c>
      <c r="D153" s="7" t="s">
        <v>125</v>
      </c>
      <c r="E153" s="8">
        <v>0</v>
      </c>
      <c r="F153" s="8">
        <v>0</v>
      </c>
      <c r="G153" s="8">
        <v>0</v>
      </c>
      <c r="H153" s="8">
        <v>0</v>
      </c>
      <c r="I153" s="8">
        <v>230800</v>
      </c>
      <c r="J153" s="8">
        <v>2395900</v>
      </c>
      <c r="K153" s="8">
        <v>11140100</v>
      </c>
      <c r="L153" s="8">
        <f t="shared" si="2"/>
        <v>13766800</v>
      </c>
      <c r="M153" s="8">
        <v>0</v>
      </c>
      <c r="N153" s="8">
        <v>0</v>
      </c>
      <c r="O153" s="8">
        <f>SUM(L153:N153)</f>
        <v>13766800</v>
      </c>
      <c r="P153" s="57">
        <f>J153</f>
        <v>2395900</v>
      </c>
      <c r="Q153" s="2"/>
    </row>
    <row r="154" spans="1:17" x14ac:dyDescent="0.25">
      <c r="A154" s="6" t="s">
        <v>114</v>
      </c>
      <c r="B154" s="7" t="s">
        <v>67</v>
      </c>
      <c r="C154" s="7">
        <v>901127065</v>
      </c>
      <c r="D154" s="7" t="s">
        <v>97</v>
      </c>
      <c r="E154" s="8">
        <v>0</v>
      </c>
      <c r="F154" s="8">
        <v>141800</v>
      </c>
      <c r="G154" s="8">
        <v>0</v>
      </c>
      <c r="H154" s="8">
        <v>0</v>
      </c>
      <c r="I154" s="8">
        <v>8595422</v>
      </c>
      <c r="J154" s="8">
        <v>541648</v>
      </c>
      <c r="K154" s="8">
        <v>0</v>
      </c>
      <c r="L154" s="8">
        <f t="shared" si="2"/>
        <v>9278870</v>
      </c>
      <c r="M154" s="8">
        <v>0</v>
      </c>
      <c r="N154" s="8">
        <v>0</v>
      </c>
      <c r="O154" s="8">
        <f>SUM(L154:N154)</f>
        <v>9278870</v>
      </c>
      <c r="P154" s="57">
        <f>J154</f>
        <v>541648</v>
      </c>
      <c r="Q154" s="2"/>
    </row>
    <row r="155" spans="1:17" x14ac:dyDescent="0.25">
      <c r="A155" s="6" t="s">
        <v>114</v>
      </c>
      <c r="B155" s="7" t="s">
        <v>67</v>
      </c>
      <c r="C155" s="7">
        <v>901361596</v>
      </c>
      <c r="D155" s="7" t="s">
        <v>126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165089898</v>
      </c>
      <c r="K155" s="8">
        <v>5454600</v>
      </c>
      <c r="L155" s="8">
        <f t="shared" si="2"/>
        <v>170544498</v>
      </c>
      <c r="M155" s="8">
        <v>0</v>
      </c>
      <c r="N155" s="8">
        <v>0</v>
      </c>
      <c r="O155" s="8">
        <f>SUM(L155:N155)</f>
        <v>170544498</v>
      </c>
      <c r="P155" s="57">
        <f>J155</f>
        <v>165089898</v>
      </c>
      <c r="Q155" s="2"/>
    </row>
    <row r="156" spans="1:17" x14ac:dyDescent="0.25">
      <c r="A156" s="6" t="s">
        <v>114</v>
      </c>
      <c r="B156" s="7" t="s">
        <v>67</v>
      </c>
      <c r="C156" s="7">
        <v>901440176</v>
      </c>
      <c r="D156" s="7" t="s">
        <v>127</v>
      </c>
      <c r="E156" s="8">
        <v>0</v>
      </c>
      <c r="F156" s="8">
        <v>2189917</v>
      </c>
      <c r="G156" s="8">
        <v>0</v>
      </c>
      <c r="H156" s="8">
        <v>0</v>
      </c>
      <c r="I156" s="8">
        <v>3337400</v>
      </c>
      <c r="J156" s="8">
        <v>8582000</v>
      </c>
      <c r="K156" s="8">
        <v>16732770</v>
      </c>
      <c r="L156" s="8">
        <f t="shared" si="2"/>
        <v>30842087</v>
      </c>
      <c r="M156" s="8">
        <v>0</v>
      </c>
      <c r="N156" s="8">
        <v>0</v>
      </c>
      <c r="O156" s="8">
        <f>SUM(L156:N156)</f>
        <v>30842087</v>
      </c>
      <c r="P156" s="57">
        <f>J156</f>
        <v>8582000</v>
      </c>
      <c r="Q156" s="2"/>
    </row>
    <row r="157" spans="1:17" x14ac:dyDescent="0.25">
      <c r="A157" s="6" t="s">
        <v>114</v>
      </c>
      <c r="B157" s="7" t="s">
        <v>67</v>
      </c>
      <c r="C157" s="7">
        <v>901495943</v>
      </c>
      <c r="D157" s="7" t="s">
        <v>128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103765683</v>
      </c>
      <c r="K157" s="8">
        <v>0</v>
      </c>
      <c r="L157" s="8">
        <f t="shared" si="2"/>
        <v>103765683</v>
      </c>
      <c r="M157" s="8">
        <v>0</v>
      </c>
      <c r="N157" s="8">
        <v>0</v>
      </c>
      <c r="O157" s="8">
        <f>SUM(L157:N157)</f>
        <v>103765683</v>
      </c>
      <c r="P157" s="57">
        <f>J157</f>
        <v>103765683</v>
      </c>
      <c r="Q157" s="2"/>
    </row>
    <row r="158" spans="1:17" x14ac:dyDescent="0.25">
      <c r="A158" s="6" t="s">
        <v>114</v>
      </c>
      <c r="B158" s="7" t="s">
        <v>67</v>
      </c>
      <c r="C158" s="7">
        <v>901540992</v>
      </c>
      <c r="D158" s="7" t="s">
        <v>129</v>
      </c>
      <c r="E158" s="8">
        <v>0</v>
      </c>
      <c r="F158" s="8">
        <v>27195503</v>
      </c>
      <c r="G158" s="8">
        <v>33530315</v>
      </c>
      <c r="H158" s="8">
        <v>61962291</v>
      </c>
      <c r="I158" s="8">
        <v>70964433</v>
      </c>
      <c r="J158" s="8">
        <v>82524311.769999996</v>
      </c>
      <c r="K158" s="8">
        <v>83735299</v>
      </c>
      <c r="L158" s="8">
        <f t="shared" si="2"/>
        <v>359912152.76999998</v>
      </c>
      <c r="M158" s="8">
        <v>0</v>
      </c>
      <c r="N158" s="8">
        <v>0</v>
      </c>
      <c r="O158" s="8">
        <f>SUM(L158:N158)</f>
        <v>359912152.76999998</v>
      </c>
      <c r="P158" s="57">
        <f>J158</f>
        <v>82524311.769999996</v>
      </c>
      <c r="Q158" s="2"/>
    </row>
    <row r="159" spans="1:17" x14ac:dyDescent="0.25">
      <c r="A159" s="6" t="s">
        <v>114</v>
      </c>
      <c r="B159" s="7" t="s">
        <v>67</v>
      </c>
      <c r="C159" s="7">
        <v>901541302</v>
      </c>
      <c r="D159" s="7" t="s">
        <v>130</v>
      </c>
      <c r="E159" s="8">
        <v>0</v>
      </c>
      <c r="F159" s="8">
        <v>597774</v>
      </c>
      <c r="G159" s="8">
        <v>16236605</v>
      </c>
      <c r="H159" s="8">
        <v>0</v>
      </c>
      <c r="I159" s="8">
        <v>70026</v>
      </c>
      <c r="J159" s="8">
        <v>26544700</v>
      </c>
      <c r="K159" s="8">
        <v>57258737</v>
      </c>
      <c r="L159" s="8">
        <f t="shared" si="2"/>
        <v>100707842</v>
      </c>
      <c r="M159" s="8">
        <v>0</v>
      </c>
      <c r="N159" s="8">
        <v>0</v>
      </c>
      <c r="O159" s="8">
        <f>SUM(L159:N159)</f>
        <v>100707842</v>
      </c>
      <c r="P159" s="57">
        <f>J159</f>
        <v>26544700</v>
      </c>
      <c r="Q159" s="2"/>
    </row>
    <row r="160" spans="1:17" x14ac:dyDescent="0.25">
      <c r="A160" s="6" t="s">
        <v>114</v>
      </c>
      <c r="B160" s="7" t="s">
        <v>67</v>
      </c>
      <c r="C160" s="7">
        <v>901682277</v>
      </c>
      <c r="D160" s="7" t="s">
        <v>128</v>
      </c>
      <c r="E160" s="8">
        <v>0</v>
      </c>
      <c r="F160" s="8">
        <v>15222598</v>
      </c>
      <c r="G160" s="8">
        <v>0</v>
      </c>
      <c r="H160" s="8">
        <v>1934353</v>
      </c>
      <c r="I160" s="8">
        <v>117279138</v>
      </c>
      <c r="J160" s="8">
        <v>0</v>
      </c>
      <c r="K160" s="8">
        <v>0</v>
      </c>
      <c r="L160" s="8">
        <f t="shared" si="2"/>
        <v>134436089</v>
      </c>
      <c r="M160" s="8">
        <v>0</v>
      </c>
      <c r="N160" s="8">
        <v>0</v>
      </c>
      <c r="O160" s="8">
        <f>SUM(L160:N160)</f>
        <v>134436089</v>
      </c>
      <c r="P160" s="57">
        <f>J160</f>
        <v>0</v>
      </c>
      <c r="Q160" s="2"/>
    </row>
    <row r="161" spans="1:17" x14ac:dyDescent="0.25">
      <c r="A161" s="6" t="s">
        <v>131</v>
      </c>
      <c r="B161" s="7" t="s">
        <v>67</v>
      </c>
      <c r="C161" s="7">
        <v>0</v>
      </c>
      <c r="D161" s="7" t="s">
        <v>232</v>
      </c>
      <c r="E161" s="8">
        <v>48090202</v>
      </c>
      <c r="F161" s="8">
        <v>25241800</v>
      </c>
      <c r="G161" s="8">
        <v>27363418</v>
      </c>
      <c r="H161" s="8">
        <v>181531339</v>
      </c>
      <c r="I161" s="8">
        <v>289212610</v>
      </c>
      <c r="J161" s="8">
        <v>7336350412.75</v>
      </c>
      <c r="K161" s="8">
        <v>0</v>
      </c>
      <c r="L161" s="8">
        <f t="shared" si="2"/>
        <v>7907789781.75</v>
      </c>
      <c r="M161" s="8">
        <v>0</v>
      </c>
      <c r="N161" s="8">
        <v>0</v>
      </c>
      <c r="O161" s="8">
        <f>SUM(L161:N161)</f>
        <v>7907789781.75</v>
      </c>
      <c r="P161" s="57">
        <v>7807094361.75</v>
      </c>
      <c r="Q161" s="2"/>
    </row>
    <row r="162" spans="1:17" x14ac:dyDescent="0.25">
      <c r="A162" s="6" t="s">
        <v>178</v>
      </c>
      <c r="B162" s="7" t="s">
        <v>67</v>
      </c>
      <c r="C162" s="7">
        <v>800226175</v>
      </c>
      <c r="D162" s="7" t="s">
        <v>179</v>
      </c>
      <c r="E162" s="8">
        <v>14798630.84</v>
      </c>
      <c r="F162" s="8">
        <v>0</v>
      </c>
      <c r="G162" s="8">
        <v>0</v>
      </c>
      <c r="H162" s="8">
        <v>74</v>
      </c>
      <c r="I162" s="8">
        <v>1610200.12</v>
      </c>
      <c r="J162" s="8">
        <v>15738244.840000002</v>
      </c>
      <c r="K162" s="8">
        <v>22023110</v>
      </c>
      <c r="L162" s="8">
        <f t="shared" si="2"/>
        <v>54170259.800000004</v>
      </c>
      <c r="M162" s="8">
        <v>-9315635.370000001</v>
      </c>
      <c r="N162" s="8">
        <v>0</v>
      </c>
      <c r="O162" s="8">
        <f>SUM(L162:N162)</f>
        <v>44854624.430000007</v>
      </c>
      <c r="P162" s="57">
        <f>J162</f>
        <v>15738244.840000002</v>
      </c>
      <c r="Q162" s="2"/>
    </row>
    <row r="163" spans="1:17" x14ac:dyDescent="0.25">
      <c r="A163" s="6" t="s">
        <v>178</v>
      </c>
      <c r="B163" s="7" t="s">
        <v>67</v>
      </c>
      <c r="C163" s="7">
        <v>830008686</v>
      </c>
      <c r="D163" s="7" t="s">
        <v>134</v>
      </c>
      <c r="E163" s="8">
        <v>0</v>
      </c>
      <c r="F163" s="8">
        <v>0</v>
      </c>
      <c r="G163" s="8">
        <v>0</v>
      </c>
      <c r="H163" s="8">
        <v>12147392</v>
      </c>
      <c r="I163" s="8">
        <v>19787364</v>
      </c>
      <c r="J163" s="8">
        <v>218338376</v>
      </c>
      <c r="K163" s="8">
        <v>3629719</v>
      </c>
      <c r="L163" s="8">
        <f t="shared" si="2"/>
        <v>253902851</v>
      </c>
      <c r="M163" s="8">
        <v>0</v>
      </c>
      <c r="N163" s="8">
        <v>0</v>
      </c>
      <c r="O163" s="8">
        <f>SUM(L163:N163)</f>
        <v>253902851</v>
      </c>
      <c r="P163" s="57">
        <f>J163</f>
        <v>218338376</v>
      </c>
      <c r="Q163" s="2"/>
    </row>
    <row r="164" spans="1:17" x14ac:dyDescent="0.25">
      <c r="A164" s="6" t="s">
        <v>178</v>
      </c>
      <c r="B164" s="7" t="s">
        <v>67</v>
      </c>
      <c r="C164" s="7">
        <v>830054904</v>
      </c>
      <c r="D164" s="7" t="s">
        <v>104</v>
      </c>
      <c r="E164" s="8">
        <v>0</v>
      </c>
      <c r="F164" s="8">
        <v>0</v>
      </c>
      <c r="G164" s="8">
        <v>0</v>
      </c>
      <c r="H164" s="8">
        <v>0</v>
      </c>
      <c r="I164" s="8">
        <v>66900</v>
      </c>
      <c r="J164" s="8">
        <v>156000</v>
      </c>
      <c r="K164" s="8">
        <v>7275119</v>
      </c>
      <c r="L164" s="8">
        <f t="shared" si="2"/>
        <v>7498019</v>
      </c>
      <c r="M164" s="8">
        <v>0</v>
      </c>
      <c r="N164" s="8">
        <v>0</v>
      </c>
      <c r="O164" s="8">
        <f>SUM(L164:N164)</f>
        <v>7498019</v>
      </c>
      <c r="P164" s="57">
        <f>J164</f>
        <v>156000</v>
      </c>
      <c r="Q164" s="2"/>
    </row>
    <row r="165" spans="1:17" x14ac:dyDescent="0.25">
      <c r="A165" s="6" t="s">
        <v>178</v>
      </c>
      <c r="B165" s="7" t="s">
        <v>67</v>
      </c>
      <c r="C165" s="7">
        <v>860002183</v>
      </c>
      <c r="D165" s="7" t="s">
        <v>180</v>
      </c>
      <c r="E165" s="8">
        <v>25308076</v>
      </c>
      <c r="F165" s="8">
        <v>0</v>
      </c>
      <c r="G165" s="8">
        <v>0</v>
      </c>
      <c r="H165" s="8">
        <v>24794518</v>
      </c>
      <c r="I165" s="8">
        <v>17611806</v>
      </c>
      <c r="J165" s="8">
        <v>370127287</v>
      </c>
      <c r="K165" s="8">
        <v>53953362</v>
      </c>
      <c r="L165" s="8">
        <f t="shared" si="2"/>
        <v>491795049</v>
      </c>
      <c r="M165" s="8">
        <v>-252900</v>
      </c>
      <c r="N165" s="8">
        <v>0</v>
      </c>
      <c r="O165" s="8">
        <f>SUM(L165:N165)</f>
        <v>491542149</v>
      </c>
      <c r="P165" s="57">
        <f>J165</f>
        <v>370127287</v>
      </c>
      <c r="Q165" s="2"/>
    </row>
    <row r="166" spans="1:17" x14ac:dyDescent="0.25">
      <c r="A166" s="6" t="s">
        <v>178</v>
      </c>
      <c r="B166" s="7" t="s">
        <v>67</v>
      </c>
      <c r="C166" s="7">
        <v>860002503</v>
      </c>
      <c r="D166" s="7" t="s">
        <v>105</v>
      </c>
      <c r="E166" s="8">
        <v>1660443</v>
      </c>
      <c r="F166" s="8">
        <v>54215257</v>
      </c>
      <c r="G166" s="8">
        <v>0</v>
      </c>
      <c r="H166" s="8">
        <v>1936500</v>
      </c>
      <c r="I166" s="8">
        <v>449267411</v>
      </c>
      <c r="J166" s="8">
        <v>250503757</v>
      </c>
      <c r="K166" s="8">
        <v>68105383</v>
      </c>
      <c r="L166" s="8">
        <f t="shared" si="2"/>
        <v>825688751</v>
      </c>
      <c r="M166" s="8">
        <v>-32873462</v>
      </c>
      <c r="N166" s="8">
        <v>0</v>
      </c>
      <c r="O166" s="8">
        <f>SUM(L166:N166)</f>
        <v>792815289</v>
      </c>
      <c r="P166" s="57">
        <f>J166</f>
        <v>250503757</v>
      </c>
      <c r="Q166" s="2"/>
    </row>
    <row r="167" spans="1:17" x14ac:dyDescent="0.25">
      <c r="A167" s="6" t="s">
        <v>178</v>
      </c>
      <c r="B167" s="7" t="s">
        <v>67</v>
      </c>
      <c r="C167" s="7">
        <v>860008645</v>
      </c>
      <c r="D167" s="7" t="s">
        <v>107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50236616</v>
      </c>
      <c r="K167" s="8">
        <v>0</v>
      </c>
      <c r="L167" s="8">
        <f t="shared" si="2"/>
        <v>50236616</v>
      </c>
      <c r="M167" s="8">
        <v>0</v>
      </c>
      <c r="N167" s="8">
        <v>0</v>
      </c>
      <c r="O167" s="8">
        <f>SUM(L167:N167)</f>
        <v>50236616</v>
      </c>
      <c r="P167" s="57">
        <f>J167</f>
        <v>50236616</v>
      </c>
      <c r="Q167" s="2"/>
    </row>
    <row r="168" spans="1:17" x14ac:dyDescent="0.25">
      <c r="A168" s="6" t="s">
        <v>178</v>
      </c>
      <c r="B168" s="7" t="s">
        <v>67</v>
      </c>
      <c r="C168" s="7">
        <v>860011153</v>
      </c>
      <c r="D168" s="7" t="s">
        <v>109</v>
      </c>
      <c r="E168" s="8">
        <v>0</v>
      </c>
      <c r="F168" s="8">
        <v>0</v>
      </c>
      <c r="G168" s="8">
        <v>77567754</v>
      </c>
      <c r="H168" s="8">
        <v>27648654</v>
      </c>
      <c r="I168" s="8">
        <v>78905713</v>
      </c>
      <c r="J168" s="8">
        <v>115585752</v>
      </c>
      <c r="K168" s="8">
        <v>572081844</v>
      </c>
      <c r="L168" s="8">
        <f t="shared" si="2"/>
        <v>871789717</v>
      </c>
      <c r="M168" s="8">
        <v>-4387797</v>
      </c>
      <c r="N168" s="8">
        <v>0</v>
      </c>
      <c r="O168" s="8">
        <f>SUM(L168:N168)</f>
        <v>867401920</v>
      </c>
      <c r="P168" s="57">
        <f>J168</f>
        <v>115585752</v>
      </c>
      <c r="Q168" s="2"/>
    </row>
    <row r="169" spans="1:17" x14ac:dyDescent="0.25">
      <c r="A169" s="6" t="s">
        <v>178</v>
      </c>
      <c r="B169" s="7" t="s">
        <v>67</v>
      </c>
      <c r="C169" s="7">
        <v>860503617</v>
      </c>
      <c r="D169" s="7" t="s">
        <v>181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526966</v>
      </c>
      <c r="L169" s="8">
        <f t="shared" si="2"/>
        <v>526966</v>
      </c>
      <c r="M169" s="8">
        <v>0</v>
      </c>
      <c r="N169" s="8">
        <v>0</v>
      </c>
      <c r="O169" s="8">
        <f>SUM(L169:N169)</f>
        <v>526966</v>
      </c>
      <c r="P169" s="57">
        <f>J169</f>
        <v>0</v>
      </c>
      <c r="Q169" s="2"/>
    </row>
    <row r="170" spans="1:17" x14ac:dyDescent="0.25">
      <c r="A170" s="6" t="s">
        <v>178</v>
      </c>
      <c r="B170" s="7" t="s">
        <v>67</v>
      </c>
      <c r="C170" s="7">
        <v>890903790</v>
      </c>
      <c r="D170" s="7" t="s">
        <v>112</v>
      </c>
      <c r="E170" s="8">
        <v>89946774</v>
      </c>
      <c r="F170" s="8">
        <v>0</v>
      </c>
      <c r="G170" s="8">
        <v>13321471</v>
      </c>
      <c r="H170" s="8">
        <v>25880059</v>
      </c>
      <c r="I170" s="8">
        <v>152882204</v>
      </c>
      <c r="J170" s="8">
        <v>443228347.19999999</v>
      </c>
      <c r="K170" s="8">
        <v>312070010</v>
      </c>
      <c r="L170" s="8">
        <f t="shared" si="2"/>
        <v>1037328865.2</v>
      </c>
      <c r="M170" s="8">
        <v>-1419314</v>
      </c>
      <c r="N170" s="8">
        <v>0</v>
      </c>
      <c r="O170" s="8">
        <f>SUM(L170:N170)</f>
        <v>1035909551.2</v>
      </c>
      <c r="P170" s="57">
        <f>J170</f>
        <v>443228347.19999999</v>
      </c>
      <c r="Q170" s="2"/>
    </row>
    <row r="171" spans="1:17" x14ac:dyDescent="0.25">
      <c r="A171" s="6" t="s">
        <v>178</v>
      </c>
      <c r="B171" s="7" t="s">
        <v>67</v>
      </c>
      <c r="C171" s="7">
        <v>901469580</v>
      </c>
      <c r="D171" s="7" t="s">
        <v>182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565159</v>
      </c>
      <c r="L171" s="8">
        <f t="shared" si="2"/>
        <v>565159</v>
      </c>
      <c r="M171" s="8">
        <v>0</v>
      </c>
      <c r="N171" s="8">
        <v>0</v>
      </c>
      <c r="O171" s="8">
        <f>SUM(L171:N171)</f>
        <v>565159</v>
      </c>
      <c r="P171" s="57">
        <f>J171</f>
        <v>0</v>
      </c>
      <c r="Q171" s="2"/>
    </row>
    <row r="172" spans="1:17" x14ac:dyDescent="0.25">
      <c r="A172" s="6" t="s">
        <v>186</v>
      </c>
      <c r="B172" s="7" t="s">
        <v>67</v>
      </c>
      <c r="C172" s="7">
        <v>800017308</v>
      </c>
      <c r="D172" s="7" t="s">
        <v>187</v>
      </c>
      <c r="E172" s="8">
        <v>311500</v>
      </c>
      <c r="F172" s="8">
        <v>431500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f t="shared" si="2"/>
        <v>743000</v>
      </c>
      <c r="M172" s="8">
        <v>0</v>
      </c>
      <c r="N172" s="8">
        <v>0</v>
      </c>
      <c r="O172" s="8">
        <f>SUM(L172:N172)</f>
        <v>743000</v>
      </c>
      <c r="P172" s="57">
        <f>J172</f>
        <v>0</v>
      </c>
      <c r="Q172" s="2"/>
    </row>
    <row r="173" spans="1:17" x14ac:dyDescent="0.25">
      <c r="A173" s="6" t="s">
        <v>186</v>
      </c>
      <c r="B173" s="7" t="s">
        <v>67</v>
      </c>
      <c r="C173" s="7">
        <v>804011987</v>
      </c>
      <c r="D173" s="7" t="s">
        <v>188</v>
      </c>
      <c r="E173" s="8">
        <v>1361016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f t="shared" si="2"/>
        <v>1361016</v>
      </c>
      <c r="M173" s="8">
        <v>0</v>
      </c>
      <c r="N173" s="8">
        <v>0</v>
      </c>
      <c r="O173" s="8">
        <f>SUM(L173:N173)</f>
        <v>1361016</v>
      </c>
      <c r="P173" s="57">
        <f>J173</f>
        <v>0</v>
      </c>
      <c r="Q173" s="2"/>
    </row>
    <row r="174" spans="1:17" x14ac:dyDescent="0.25">
      <c r="A174" s="6" t="s">
        <v>186</v>
      </c>
      <c r="B174" s="7" t="s">
        <v>67</v>
      </c>
      <c r="C174" s="7">
        <v>860052155</v>
      </c>
      <c r="D174" s="7" t="s">
        <v>189</v>
      </c>
      <c r="E174" s="8">
        <v>0</v>
      </c>
      <c r="F174" s="8">
        <v>0</v>
      </c>
      <c r="G174" s="8">
        <v>0</v>
      </c>
      <c r="H174" s="8">
        <v>177689696</v>
      </c>
      <c r="I174" s="8">
        <v>0</v>
      </c>
      <c r="J174" s="8">
        <v>0</v>
      </c>
      <c r="K174" s="8">
        <v>0</v>
      </c>
      <c r="L174" s="8">
        <f t="shared" si="2"/>
        <v>177689696</v>
      </c>
      <c r="M174" s="8">
        <v>0</v>
      </c>
      <c r="N174" s="8">
        <v>0</v>
      </c>
      <c r="O174" s="8">
        <f>SUM(L174:N174)</f>
        <v>177689696</v>
      </c>
      <c r="P174" s="57">
        <f>J174</f>
        <v>0</v>
      </c>
      <c r="Q174" s="2"/>
    </row>
    <row r="175" spans="1:17" x14ac:dyDescent="0.25">
      <c r="A175" s="6" t="s">
        <v>186</v>
      </c>
      <c r="B175" s="7" t="s">
        <v>67</v>
      </c>
      <c r="C175" s="7">
        <v>890399010</v>
      </c>
      <c r="D175" s="7" t="s">
        <v>190</v>
      </c>
      <c r="E175" s="8">
        <v>0</v>
      </c>
      <c r="F175" s="8">
        <v>0</v>
      </c>
      <c r="G175" s="8">
        <v>0</v>
      </c>
      <c r="H175" s="8">
        <v>96579121</v>
      </c>
      <c r="I175" s="8">
        <v>0</v>
      </c>
      <c r="J175" s="8">
        <v>0</v>
      </c>
      <c r="K175" s="8">
        <v>0</v>
      </c>
      <c r="L175" s="8">
        <f t="shared" si="2"/>
        <v>96579121</v>
      </c>
      <c r="M175" s="8">
        <v>0</v>
      </c>
      <c r="N175" s="8">
        <v>0</v>
      </c>
      <c r="O175" s="8">
        <f>SUM(L175:N175)</f>
        <v>96579121</v>
      </c>
      <c r="P175" s="57">
        <f>J175</f>
        <v>0</v>
      </c>
      <c r="Q175" s="2"/>
    </row>
    <row r="176" spans="1:17" x14ac:dyDescent="0.25">
      <c r="A176" s="6" t="s">
        <v>186</v>
      </c>
      <c r="B176" s="7" t="s">
        <v>67</v>
      </c>
      <c r="C176" s="7">
        <v>899999063</v>
      </c>
      <c r="D176" s="7" t="s">
        <v>121</v>
      </c>
      <c r="E176" s="8">
        <v>701400</v>
      </c>
      <c r="F176" s="8">
        <v>93500</v>
      </c>
      <c r="G176" s="8">
        <v>0</v>
      </c>
      <c r="H176" s="8">
        <v>566981</v>
      </c>
      <c r="I176" s="8">
        <v>828327</v>
      </c>
      <c r="J176" s="8">
        <v>0</v>
      </c>
      <c r="K176" s="8">
        <v>0</v>
      </c>
      <c r="L176" s="8">
        <f t="shared" si="2"/>
        <v>2190208</v>
      </c>
      <c r="M176" s="8">
        <v>0</v>
      </c>
      <c r="N176" s="8">
        <v>0</v>
      </c>
      <c r="O176" s="8">
        <f>SUM(L176:N176)</f>
        <v>2190208</v>
      </c>
      <c r="P176" s="57">
        <f>J176</f>
        <v>0</v>
      </c>
      <c r="Q176" s="2"/>
    </row>
    <row r="177" spans="1:17" x14ac:dyDescent="0.25">
      <c r="A177" s="6" t="s">
        <v>186</v>
      </c>
      <c r="B177" s="7" t="s">
        <v>67</v>
      </c>
      <c r="C177" s="7">
        <v>900632505</v>
      </c>
      <c r="D177" s="7" t="s">
        <v>191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299000</v>
      </c>
      <c r="K177" s="8">
        <v>0</v>
      </c>
      <c r="L177" s="8">
        <f t="shared" si="2"/>
        <v>299000</v>
      </c>
      <c r="M177" s="8">
        <v>0</v>
      </c>
      <c r="N177" s="8">
        <v>0</v>
      </c>
      <c r="O177" s="8">
        <f>SUM(L177:N177)</f>
        <v>299000</v>
      </c>
      <c r="P177" s="57">
        <f>J177</f>
        <v>299000</v>
      </c>
      <c r="Q177" s="2"/>
    </row>
    <row r="178" spans="1:17" x14ac:dyDescent="0.25">
      <c r="A178" s="6" t="s">
        <v>186</v>
      </c>
      <c r="B178" s="7" t="s">
        <v>67</v>
      </c>
      <c r="C178" s="7">
        <v>900978341</v>
      </c>
      <c r="D178" s="7" t="s">
        <v>192</v>
      </c>
      <c r="E178" s="8">
        <v>554684</v>
      </c>
      <c r="F178" s="8">
        <v>554684</v>
      </c>
      <c r="G178" s="8">
        <v>323508198</v>
      </c>
      <c r="H178" s="8">
        <v>0</v>
      </c>
      <c r="I178" s="8">
        <v>178144814</v>
      </c>
      <c r="J178" s="8">
        <v>0</v>
      </c>
      <c r="K178" s="8">
        <v>0</v>
      </c>
      <c r="L178" s="8">
        <f t="shared" si="2"/>
        <v>502762380</v>
      </c>
      <c r="M178" s="8">
        <v>0</v>
      </c>
      <c r="N178" s="8">
        <v>0</v>
      </c>
      <c r="O178" s="8">
        <f>SUM(L178:N178)</f>
        <v>502762380</v>
      </c>
      <c r="P178" s="57">
        <f>J178</f>
        <v>0</v>
      </c>
      <c r="Q178" s="2"/>
    </row>
    <row r="179" spans="1:17" x14ac:dyDescent="0.25">
      <c r="A179" s="6" t="s">
        <v>186</v>
      </c>
      <c r="B179" s="7" t="s">
        <v>67</v>
      </c>
      <c r="C179" s="7">
        <v>901508361</v>
      </c>
      <c r="D179" s="7" t="s">
        <v>193</v>
      </c>
      <c r="E179" s="8">
        <v>42680939</v>
      </c>
      <c r="F179" s="8">
        <v>18400000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f t="shared" si="2"/>
        <v>61080939</v>
      </c>
      <c r="M179" s="8">
        <v>0</v>
      </c>
      <c r="N179" s="8">
        <v>0</v>
      </c>
      <c r="O179" s="8">
        <f>SUM(L179:N179)</f>
        <v>61080939</v>
      </c>
      <c r="P179" s="57">
        <f>J179</f>
        <v>0</v>
      </c>
      <c r="Q179" s="2"/>
    </row>
    <row r="180" spans="1:17" x14ac:dyDescent="0.25">
      <c r="A180" s="6" t="s">
        <v>212</v>
      </c>
      <c r="B180" s="7" t="s">
        <v>67</v>
      </c>
      <c r="C180" s="7">
        <v>800084089</v>
      </c>
      <c r="D180" s="7" t="s">
        <v>213</v>
      </c>
      <c r="E180" s="8">
        <v>355100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f t="shared" si="2"/>
        <v>355100</v>
      </c>
      <c r="M180" s="8">
        <v>0</v>
      </c>
      <c r="N180" s="8">
        <v>0</v>
      </c>
      <c r="O180" s="8">
        <f>SUM(L180:N180)</f>
        <v>355100</v>
      </c>
      <c r="P180" s="57">
        <f>J180</f>
        <v>0</v>
      </c>
      <c r="Q180" s="2"/>
    </row>
    <row r="181" spans="1:17" x14ac:dyDescent="0.25">
      <c r="A181" s="6" t="s">
        <v>212</v>
      </c>
      <c r="B181" s="7" t="s">
        <v>67</v>
      </c>
      <c r="C181" s="7">
        <v>830015970</v>
      </c>
      <c r="D181" s="7" t="s">
        <v>214</v>
      </c>
      <c r="E181" s="8">
        <v>0</v>
      </c>
      <c r="F181" s="8">
        <v>0</v>
      </c>
      <c r="G181" s="8">
        <v>0</v>
      </c>
      <c r="H181" s="8">
        <v>44272820</v>
      </c>
      <c r="I181" s="8">
        <v>0</v>
      </c>
      <c r="J181" s="8">
        <v>0</v>
      </c>
      <c r="K181" s="8">
        <v>0</v>
      </c>
      <c r="L181" s="8">
        <f t="shared" si="2"/>
        <v>44272820</v>
      </c>
      <c r="M181" s="8">
        <v>0</v>
      </c>
      <c r="N181" s="8">
        <v>0</v>
      </c>
      <c r="O181" s="8">
        <f>SUM(L181:N181)</f>
        <v>44272820</v>
      </c>
      <c r="P181" s="57">
        <f>J181</f>
        <v>0</v>
      </c>
      <c r="Q181" s="2"/>
    </row>
    <row r="182" spans="1:17" x14ac:dyDescent="0.25">
      <c r="A182" s="6" t="s">
        <v>212</v>
      </c>
      <c r="B182" s="7" t="s">
        <v>67</v>
      </c>
      <c r="C182" s="7">
        <v>830086767</v>
      </c>
      <c r="D182" s="7" t="s">
        <v>215</v>
      </c>
      <c r="E182" s="8">
        <v>0</v>
      </c>
      <c r="F182" s="8">
        <v>0</v>
      </c>
      <c r="G182" s="8">
        <v>0</v>
      </c>
      <c r="H182" s="8">
        <v>0</v>
      </c>
      <c r="I182" s="8">
        <v>821333</v>
      </c>
      <c r="J182" s="8">
        <v>0</v>
      </c>
      <c r="K182" s="8">
        <v>0</v>
      </c>
      <c r="L182" s="8">
        <f t="shared" si="2"/>
        <v>821333</v>
      </c>
      <c r="M182" s="8">
        <v>0</v>
      </c>
      <c r="N182" s="8">
        <v>0</v>
      </c>
      <c r="O182" s="8">
        <f>SUM(L182:N182)</f>
        <v>821333</v>
      </c>
      <c r="P182" s="57">
        <f>J182</f>
        <v>0</v>
      </c>
      <c r="Q182" s="2"/>
    </row>
    <row r="183" spans="1:17" x14ac:dyDescent="0.25">
      <c r="A183" s="6" t="s">
        <v>212</v>
      </c>
      <c r="B183" s="7" t="s">
        <v>67</v>
      </c>
      <c r="C183" s="7">
        <v>860007386</v>
      </c>
      <c r="D183" s="7" t="s">
        <v>216</v>
      </c>
      <c r="E183" s="8">
        <v>217126071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f t="shared" si="2"/>
        <v>217126071</v>
      </c>
      <c r="M183" s="8">
        <v>0</v>
      </c>
      <c r="N183" s="8">
        <v>0</v>
      </c>
      <c r="O183" s="8">
        <f>SUM(L183:N183)</f>
        <v>217126071</v>
      </c>
      <c r="P183" s="57">
        <f>J183</f>
        <v>0</v>
      </c>
      <c r="Q183" s="2"/>
    </row>
    <row r="184" spans="1:17" x14ac:dyDescent="0.25">
      <c r="A184" s="6" t="s">
        <v>212</v>
      </c>
      <c r="B184" s="7" t="s">
        <v>67</v>
      </c>
      <c r="C184" s="7">
        <v>860035992</v>
      </c>
      <c r="D184" s="7" t="s">
        <v>88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2531900</v>
      </c>
      <c r="K184" s="8">
        <v>0</v>
      </c>
      <c r="L184" s="8">
        <f t="shared" si="2"/>
        <v>2531900</v>
      </c>
      <c r="M184" s="8">
        <v>0</v>
      </c>
      <c r="N184" s="8">
        <v>0</v>
      </c>
      <c r="O184" s="8">
        <f>SUM(L184:N184)</f>
        <v>2531900</v>
      </c>
      <c r="P184" s="57">
        <f>J184</f>
        <v>2531900</v>
      </c>
      <c r="Q184" s="2"/>
    </row>
    <row r="185" spans="1:17" x14ac:dyDescent="0.25">
      <c r="A185" s="6" t="s">
        <v>212</v>
      </c>
      <c r="B185" s="7" t="s">
        <v>67</v>
      </c>
      <c r="C185" s="7">
        <v>860038374</v>
      </c>
      <c r="D185" s="7" t="s">
        <v>90</v>
      </c>
      <c r="E185" s="8">
        <v>227661539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f t="shared" si="2"/>
        <v>227661539</v>
      </c>
      <c r="M185" s="8">
        <v>0</v>
      </c>
      <c r="N185" s="8">
        <v>0</v>
      </c>
      <c r="O185" s="8">
        <f>SUM(L185:N185)</f>
        <v>227661539</v>
      </c>
      <c r="P185" s="57">
        <f>J185</f>
        <v>0</v>
      </c>
      <c r="Q185" s="2"/>
    </row>
    <row r="186" spans="1:17" x14ac:dyDescent="0.25">
      <c r="A186" s="6" t="s">
        <v>212</v>
      </c>
      <c r="B186" s="7" t="s">
        <v>67</v>
      </c>
      <c r="C186" s="7">
        <v>860051853</v>
      </c>
      <c r="D186" s="7" t="s">
        <v>217</v>
      </c>
      <c r="E186" s="8">
        <v>0</v>
      </c>
      <c r="F186" s="8">
        <v>64362099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f t="shared" si="2"/>
        <v>64362099</v>
      </c>
      <c r="M186" s="8">
        <v>-44182063</v>
      </c>
      <c r="N186" s="8">
        <v>0</v>
      </c>
      <c r="O186" s="8">
        <f>SUM(L186:N186)</f>
        <v>20180036</v>
      </c>
      <c r="P186" s="57">
        <f>J186</f>
        <v>0</v>
      </c>
      <c r="Q186" s="2"/>
    </row>
    <row r="187" spans="1:17" x14ac:dyDescent="0.25">
      <c r="A187" s="6" t="s">
        <v>212</v>
      </c>
      <c r="B187" s="7" t="s">
        <v>67</v>
      </c>
      <c r="C187" s="7">
        <v>860056070</v>
      </c>
      <c r="D187" s="7" t="s">
        <v>218</v>
      </c>
      <c r="E187" s="8">
        <v>200918000</v>
      </c>
      <c r="F187" s="8">
        <v>0</v>
      </c>
      <c r="G187" s="8">
        <v>0</v>
      </c>
      <c r="H187" s="8">
        <v>214542873</v>
      </c>
      <c r="I187" s="8">
        <v>164607885</v>
      </c>
      <c r="J187" s="8">
        <v>45965447</v>
      </c>
      <c r="K187" s="8">
        <v>0</v>
      </c>
      <c r="L187" s="8">
        <f t="shared" si="2"/>
        <v>626034205</v>
      </c>
      <c r="M187" s="8">
        <v>-45965447</v>
      </c>
      <c r="N187" s="8">
        <v>0</v>
      </c>
      <c r="O187" s="8">
        <f>SUM(L187:N187)</f>
        <v>580068758</v>
      </c>
      <c r="P187" s="57">
        <f>J187</f>
        <v>45965447</v>
      </c>
      <c r="Q187" s="2"/>
    </row>
    <row r="188" spans="1:17" x14ac:dyDescent="0.25">
      <c r="A188" s="6" t="s">
        <v>212</v>
      </c>
      <c r="B188" s="7" t="s">
        <v>67</v>
      </c>
      <c r="C188" s="7">
        <v>860066789</v>
      </c>
      <c r="D188" s="7" t="s">
        <v>219</v>
      </c>
      <c r="E188" s="8">
        <v>0</v>
      </c>
      <c r="F188" s="8">
        <v>0</v>
      </c>
      <c r="G188" s="8">
        <v>0</v>
      </c>
      <c r="H188" s="8">
        <v>176940782.96000001</v>
      </c>
      <c r="I188" s="8">
        <v>0</v>
      </c>
      <c r="J188" s="8">
        <v>0</v>
      </c>
      <c r="K188" s="8">
        <v>0</v>
      </c>
      <c r="L188" s="8">
        <f t="shared" si="2"/>
        <v>176940782.96000001</v>
      </c>
      <c r="M188" s="8">
        <v>0</v>
      </c>
      <c r="N188" s="8">
        <v>0</v>
      </c>
      <c r="O188" s="8">
        <f>SUM(L188:N188)</f>
        <v>176940782.96000001</v>
      </c>
      <c r="P188" s="57">
        <f>J188</f>
        <v>0</v>
      </c>
      <c r="Q188" s="2"/>
    </row>
    <row r="189" spans="1:17" x14ac:dyDescent="0.25">
      <c r="A189" s="6" t="s">
        <v>212</v>
      </c>
      <c r="B189" s="7" t="s">
        <v>67</v>
      </c>
      <c r="C189" s="7">
        <v>860075558</v>
      </c>
      <c r="D189" s="7" t="s">
        <v>220</v>
      </c>
      <c r="E189" s="8">
        <v>0</v>
      </c>
      <c r="F189" s="8">
        <v>0</v>
      </c>
      <c r="G189" s="8">
        <v>275021513</v>
      </c>
      <c r="H189" s="8">
        <v>0</v>
      </c>
      <c r="I189" s="8">
        <v>0</v>
      </c>
      <c r="J189" s="8">
        <v>0</v>
      </c>
      <c r="K189" s="8">
        <v>0</v>
      </c>
      <c r="L189" s="8">
        <f t="shared" si="2"/>
        <v>275021513</v>
      </c>
      <c r="M189" s="8">
        <v>0</v>
      </c>
      <c r="N189" s="8">
        <v>0</v>
      </c>
      <c r="O189" s="8">
        <f>SUM(L189:N189)</f>
        <v>275021513</v>
      </c>
      <c r="P189" s="57">
        <f>J189</f>
        <v>0</v>
      </c>
      <c r="Q189" s="2"/>
    </row>
    <row r="190" spans="1:17" x14ac:dyDescent="0.25">
      <c r="A190" s="6" t="s">
        <v>212</v>
      </c>
      <c r="B190" s="7" t="s">
        <v>67</v>
      </c>
      <c r="C190" s="7">
        <v>860403721</v>
      </c>
      <c r="D190" s="7" t="s">
        <v>221</v>
      </c>
      <c r="E190" s="8">
        <v>219097022</v>
      </c>
      <c r="F190" s="8">
        <v>0</v>
      </c>
      <c r="G190" s="8">
        <v>60405513</v>
      </c>
      <c r="H190" s="8">
        <v>0</v>
      </c>
      <c r="I190" s="8">
        <v>0</v>
      </c>
      <c r="J190" s="8">
        <v>439085.04</v>
      </c>
      <c r="K190" s="8">
        <v>0</v>
      </c>
      <c r="L190" s="8">
        <f t="shared" si="2"/>
        <v>279941620.04000002</v>
      </c>
      <c r="M190" s="8">
        <v>0</v>
      </c>
      <c r="N190" s="8">
        <v>0</v>
      </c>
      <c r="O190" s="8">
        <f>SUM(L190:N190)</f>
        <v>279941620.04000002</v>
      </c>
      <c r="P190" s="57">
        <f>J190</f>
        <v>439085.04</v>
      </c>
      <c r="Q190" s="2"/>
    </row>
    <row r="191" spans="1:17" x14ac:dyDescent="0.25">
      <c r="A191" s="6" t="s">
        <v>212</v>
      </c>
      <c r="B191" s="7" t="s">
        <v>67</v>
      </c>
      <c r="C191" s="7">
        <v>860503837</v>
      </c>
      <c r="D191" s="7" t="s">
        <v>222</v>
      </c>
      <c r="E191" s="8">
        <v>14005306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f t="shared" si="2"/>
        <v>14005306</v>
      </c>
      <c r="M191" s="8">
        <v>0</v>
      </c>
      <c r="N191" s="8">
        <v>0</v>
      </c>
      <c r="O191" s="8">
        <f>SUM(L191:N191)</f>
        <v>14005306</v>
      </c>
      <c r="P191" s="57">
        <f>J191</f>
        <v>0</v>
      </c>
      <c r="Q191" s="2"/>
    </row>
    <row r="192" spans="1:17" x14ac:dyDescent="0.25">
      <c r="A192" s="6" t="s">
        <v>212</v>
      </c>
      <c r="B192" s="7" t="s">
        <v>67</v>
      </c>
      <c r="C192" s="7">
        <v>860517647</v>
      </c>
      <c r="D192" s="7" t="s">
        <v>223</v>
      </c>
      <c r="E192" s="8">
        <v>0</v>
      </c>
      <c r="F192" s="8">
        <v>117071839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f t="shared" si="2"/>
        <v>117071839</v>
      </c>
      <c r="M192" s="8">
        <v>0</v>
      </c>
      <c r="N192" s="8">
        <v>0</v>
      </c>
      <c r="O192" s="8">
        <f>SUM(L192:N192)</f>
        <v>117071839</v>
      </c>
      <c r="P192" s="57">
        <f>J192</f>
        <v>0</v>
      </c>
      <c r="Q192" s="2"/>
    </row>
    <row r="193" spans="1:17" x14ac:dyDescent="0.25">
      <c r="A193" s="6" t="s">
        <v>212</v>
      </c>
      <c r="B193" s="7" t="s">
        <v>67</v>
      </c>
      <c r="C193" s="7">
        <v>890307400</v>
      </c>
      <c r="D193" s="7" t="s">
        <v>224</v>
      </c>
      <c r="E193" s="8">
        <v>0</v>
      </c>
      <c r="F193" s="8">
        <v>0</v>
      </c>
      <c r="G193" s="8">
        <v>21022080</v>
      </c>
      <c r="H193" s="8">
        <v>0</v>
      </c>
      <c r="I193" s="8">
        <v>0</v>
      </c>
      <c r="J193" s="8">
        <v>0</v>
      </c>
      <c r="K193" s="8">
        <v>0</v>
      </c>
      <c r="L193" s="8">
        <f t="shared" ref="L193:L243" si="3">SUM(E193:K193)</f>
        <v>21022080</v>
      </c>
      <c r="M193" s="8">
        <v>0</v>
      </c>
      <c r="N193" s="8">
        <v>0</v>
      </c>
      <c r="O193" s="8">
        <f>SUM(L193:N193)</f>
        <v>21022080</v>
      </c>
      <c r="P193" s="57">
        <f>J193</f>
        <v>0</v>
      </c>
      <c r="Q193" s="2"/>
    </row>
    <row r="194" spans="1:17" x14ac:dyDescent="0.25">
      <c r="A194" s="6" t="s">
        <v>212</v>
      </c>
      <c r="B194" s="7" t="s">
        <v>67</v>
      </c>
      <c r="C194" s="7">
        <v>891000692</v>
      </c>
      <c r="D194" s="7" t="s">
        <v>225</v>
      </c>
      <c r="E194" s="8">
        <v>0</v>
      </c>
      <c r="F194" s="8">
        <v>0</v>
      </c>
      <c r="G194" s="8">
        <v>0</v>
      </c>
      <c r="H194" s="8">
        <v>0</v>
      </c>
      <c r="I194" s="8">
        <v>192236</v>
      </c>
      <c r="J194" s="8">
        <v>0</v>
      </c>
      <c r="K194" s="8">
        <v>0</v>
      </c>
      <c r="L194" s="8">
        <f t="shared" si="3"/>
        <v>192236</v>
      </c>
      <c r="M194" s="8">
        <v>0</v>
      </c>
      <c r="N194" s="8">
        <v>0</v>
      </c>
      <c r="O194" s="8">
        <f>SUM(L194:N194)</f>
        <v>192236</v>
      </c>
      <c r="P194" s="57">
        <f>J194</f>
        <v>0</v>
      </c>
      <c r="Q194" s="2"/>
    </row>
    <row r="195" spans="1:17" x14ac:dyDescent="0.25">
      <c r="A195" s="6" t="s">
        <v>212</v>
      </c>
      <c r="B195" s="7" t="s">
        <v>67</v>
      </c>
      <c r="C195" s="7">
        <v>899999063</v>
      </c>
      <c r="D195" s="7" t="s">
        <v>121</v>
      </c>
      <c r="E195" s="8">
        <v>0</v>
      </c>
      <c r="F195" s="8">
        <v>3652062</v>
      </c>
      <c r="G195" s="8">
        <v>18269805</v>
      </c>
      <c r="H195" s="8">
        <v>1133804</v>
      </c>
      <c r="I195" s="8">
        <v>4433692</v>
      </c>
      <c r="J195" s="8">
        <v>0</v>
      </c>
      <c r="K195" s="8">
        <v>0</v>
      </c>
      <c r="L195" s="8">
        <f t="shared" si="3"/>
        <v>27489363</v>
      </c>
      <c r="M195" s="8">
        <v>0</v>
      </c>
      <c r="N195" s="8">
        <v>0</v>
      </c>
      <c r="O195" s="8">
        <f>SUM(L195:N195)</f>
        <v>27489363</v>
      </c>
      <c r="P195" s="57">
        <f>J195</f>
        <v>0</v>
      </c>
      <c r="Q195" s="2"/>
    </row>
    <row r="196" spans="1:17" x14ac:dyDescent="0.25">
      <c r="A196" s="6" t="s">
        <v>212</v>
      </c>
      <c r="B196" s="7" t="s">
        <v>67</v>
      </c>
      <c r="C196" s="7">
        <v>900097103</v>
      </c>
      <c r="D196" s="7" t="s">
        <v>226</v>
      </c>
      <c r="E196" s="8">
        <v>13505100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f t="shared" si="3"/>
        <v>13505100</v>
      </c>
      <c r="M196" s="8">
        <v>0</v>
      </c>
      <c r="N196" s="8">
        <v>0</v>
      </c>
      <c r="O196" s="8">
        <f>SUM(L196:N196)</f>
        <v>13505100</v>
      </c>
      <c r="P196" s="57">
        <f>J196</f>
        <v>0</v>
      </c>
      <c r="Q196" s="2"/>
    </row>
    <row r="197" spans="1:17" x14ac:dyDescent="0.25">
      <c r="A197" s="6" t="s">
        <v>132</v>
      </c>
      <c r="B197" s="7" t="s">
        <v>133</v>
      </c>
      <c r="C197" s="7">
        <v>830008686</v>
      </c>
      <c r="D197" s="7" t="s">
        <v>134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8860221</v>
      </c>
      <c r="K197" s="8">
        <v>0</v>
      </c>
      <c r="L197" s="8">
        <f t="shared" si="3"/>
        <v>8860221</v>
      </c>
      <c r="M197" s="8">
        <v>0</v>
      </c>
      <c r="N197" s="8">
        <v>0</v>
      </c>
      <c r="O197" s="8">
        <f>SUM(L197:N197)</f>
        <v>8860221</v>
      </c>
      <c r="P197" s="57">
        <f>J197</f>
        <v>8860221</v>
      </c>
      <c r="Q197" s="2"/>
    </row>
    <row r="198" spans="1:17" x14ac:dyDescent="0.25">
      <c r="A198" s="6" t="s">
        <v>132</v>
      </c>
      <c r="B198" s="7" t="s">
        <v>133</v>
      </c>
      <c r="C198" s="7">
        <v>860002180</v>
      </c>
      <c r="D198" s="7" t="s">
        <v>135</v>
      </c>
      <c r="E198" s="8">
        <v>18047788</v>
      </c>
      <c r="F198" s="8">
        <v>0</v>
      </c>
      <c r="G198" s="8">
        <v>0</v>
      </c>
      <c r="H198" s="8">
        <v>18174769</v>
      </c>
      <c r="I198" s="8">
        <v>87512381</v>
      </c>
      <c r="J198" s="8">
        <v>252012825.99000001</v>
      </c>
      <c r="K198" s="8">
        <v>105140362</v>
      </c>
      <c r="L198" s="8">
        <f t="shared" si="3"/>
        <v>480888125.99000001</v>
      </c>
      <c r="M198" s="8">
        <v>0</v>
      </c>
      <c r="N198" s="8">
        <v>0</v>
      </c>
      <c r="O198" s="8">
        <f>SUM(L198:N198)</f>
        <v>480888125.99000001</v>
      </c>
      <c r="P198" s="57">
        <f>J198</f>
        <v>252012825.99000001</v>
      </c>
      <c r="Q198" s="2"/>
    </row>
    <row r="199" spans="1:17" x14ac:dyDescent="0.25">
      <c r="A199" s="6" t="s">
        <v>132</v>
      </c>
      <c r="B199" s="7" t="s">
        <v>133</v>
      </c>
      <c r="C199" s="7">
        <v>860002184</v>
      </c>
      <c r="D199" s="7" t="s">
        <v>136</v>
      </c>
      <c r="E199" s="8">
        <v>0</v>
      </c>
      <c r="F199" s="8">
        <v>55315192</v>
      </c>
      <c r="G199" s="8">
        <v>0</v>
      </c>
      <c r="H199" s="8">
        <v>9625771</v>
      </c>
      <c r="I199" s="8">
        <v>10598926</v>
      </c>
      <c r="J199" s="8">
        <v>329645130</v>
      </c>
      <c r="K199" s="8">
        <v>55638777</v>
      </c>
      <c r="L199" s="8">
        <f t="shared" si="3"/>
        <v>460823796</v>
      </c>
      <c r="M199" s="8">
        <v>-7040009</v>
      </c>
      <c r="N199" s="8">
        <v>0</v>
      </c>
      <c r="O199" s="8">
        <f>SUM(L199:N199)</f>
        <v>453783787</v>
      </c>
      <c r="P199" s="57">
        <f>J199</f>
        <v>329645130</v>
      </c>
      <c r="Q199" s="2"/>
    </row>
    <row r="200" spans="1:17" x14ac:dyDescent="0.25">
      <c r="A200" s="6" t="s">
        <v>132</v>
      </c>
      <c r="B200" s="7" t="s">
        <v>133</v>
      </c>
      <c r="C200" s="7">
        <v>860002400</v>
      </c>
      <c r="D200" s="7" t="s">
        <v>137</v>
      </c>
      <c r="E200" s="8">
        <v>161270492</v>
      </c>
      <c r="F200" s="8">
        <v>0</v>
      </c>
      <c r="G200" s="8">
        <v>53865033</v>
      </c>
      <c r="H200" s="8">
        <v>102614999.75999999</v>
      </c>
      <c r="I200" s="8">
        <v>187561857</v>
      </c>
      <c r="J200" s="8">
        <v>784443645.88000011</v>
      </c>
      <c r="K200" s="8">
        <v>99641528</v>
      </c>
      <c r="L200" s="8">
        <f t="shared" si="3"/>
        <v>1389397555.6400001</v>
      </c>
      <c r="M200" s="8">
        <v>-9016940</v>
      </c>
      <c r="N200" s="8">
        <v>0</v>
      </c>
      <c r="O200" s="8">
        <f>SUM(L200:N200)</f>
        <v>1380380615.6400001</v>
      </c>
      <c r="P200" s="57">
        <f>J200</f>
        <v>784443645.88000011</v>
      </c>
      <c r="Q200" s="2"/>
    </row>
    <row r="201" spans="1:17" x14ac:dyDescent="0.25">
      <c r="A201" s="6" t="s">
        <v>132</v>
      </c>
      <c r="B201" s="7" t="s">
        <v>133</v>
      </c>
      <c r="C201" s="7">
        <v>860009578</v>
      </c>
      <c r="D201" s="7" t="s">
        <v>138</v>
      </c>
      <c r="E201" s="8">
        <v>82224514</v>
      </c>
      <c r="F201" s="8">
        <v>0</v>
      </c>
      <c r="G201" s="8">
        <v>24249918</v>
      </c>
      <c r="H201" s="8">
        <v>95831778</v>
      </c>
      <c r="I201" s="8">
        <v>36912976</v>
      </c>
      <c r="J201" s="8">
        <v>164509888</v>
      </c>
      <c r="K201" s="8">
        <v>77005789</v>
      </c>
      <c r="L201" s="8">
        <f t="shared" si="3"/>
        <v>480734863</v>
      </c>
      <c r="M201" s="8">
        <v>-4036556</v>
      </c>
      <c r="N201" s="8">
        <v>0</v>
      </c>
      <c r="O201" s="8">
        <f>SUM(L201:N201)</f>
        <v>476698307</v>
      </c>
      <c r="P201" s="57">
        <f>J201</f>
        <v>164509888</v>
      </c>
      <c r="Q201" s="2"/>
    </row>
    <row r="202" spans="1:17" x14ac:dyDescent="0.25">
      <c r="A202" s="6" t="s">
        <v>132</v>
      </c>
      <c r="B202" s="7" t="s">
        <v>133</v>
      </c>
      <c r="C202" s="7">
        <v>860028415</v>
      </c>
      <c r="D202" s="7" t="s">
        <v>139</v>
      </c>
      <c r="E202" s="8">
        <v>0</v>
      </c>
      <c r="F202" s="8">
        <v>0</v>
      </c>
      <c r="G202" s="8">
        <v>0</v>
      </c>
      <c r="H202" s="8">
        <v>0</v>
      </c>
      <c r="I202" s="8">
        <v>1962073</v>
      </c>
      <c r="J202" s="8">
        <v>0</v>
      </c>
      <c r="K202" s="8">
        <v>15023448</v>
      </c>
      <c r="L202" s="8">
        <f t="shared" si="3"/>
        <v>16985521</v>
      </c>
      <c r="M202" s="8">
        <v>0</v>
      </c>
      <c r="N202" s="8">
        <v>0</v>
      </c>
      <c r="O202" s="8">
        <f>SUM(L202:N202)</f>
        <v>16985521</v>
      </c>
      <c r="P202" s="57">
        <f>J202</f>
        <v>0</v>
      </c>
      <c r="Q202" s="2"/>
    </row>
    <row r="203" spans="1:17" x14ac:dyDescent="0.25">
      <c r="A203" s="6" t="s">
        <v>132</v>
      </c>
      <c r="B203" s="7" t="s">
        <v>133</v>
      </c>
      <c r="C203" s="7">
        <v>860037013</v>
      </c>
      <c r="D203" s="7" t="s">
        <v>140</v>
      </c>
      <c r="E203" s="8">
        <v>298400</v>
      </c>
      <c r="F203" s="8">
        <v>169598634</v>
      </c>
      <c r="G203" s="8">
        <v>54980855</v>
      </c>
      <c r="H203" s="8">
        <v>391294962</v>
      </c>
      <c r="I203" s="8">
        <v>395404102</v>
      </c>
      <c r="J203" s="8">
        <v>1622266056.7</v>
      </c>
      <c r="K203" s="8">
        <v>448888997</v>
      </c>
      <c r="L203" s="8">
        <f t="shared" si="3"/>
        <v>3082732006.6999998</v>
      </c>
      <c r="M203" s="8">
        <v>-4944926</v>
      </c>
      <c r="N203" s="8">
        <v>0</v>
      </c>
      <c r="O203" s="8">
        <f>SUM(L203:N203)</f>
        <v>3077787080.6999998</v>
      </c>
      <c r="P203" s="57">
        <f>J203</f>
        <v>1622266056.7</v>
      </c>
      <c r="Q203" s="2"/>
    </row>
    <row r="204" spans="1:17" x14ac:dyDescent="0.25">
      <c r="A204" s="6" t="s">
        <v>132</v>
      </c>
      <c r="B204" s="7" t="s">
        <v>133</v>
      </c>
      <c r="C204" s="7">
        <v>860039988</v>
      </c>
      <c r="D204" s="7" t="s">
        <v>141</v>
      </c>
      <c r="E204" s="8">
        <v>0</v>
      </c>
      <c r="F204" s="8">
        <v>0</v>
      </c>
      <c r="G204" s="8">
        <v>0</v>
      </c>
      <c r="H204" s="8">
        <v>0</v>
      </c>
      <c r="I204" s="8">
        <v>9023591</v>
      </c>
      <c r="J204" s="8">
        <v>144990888</v>
      </c>
      <c r="K204" s="8">
        <v>1312847</v>
      </c>
      <c r="L204" s="8">
        <f t="shared" si="3"/>
        <v>155327326</v>
      </c>
      <c r="M204" s="8">
        <v>0</v>
      </c>
      <c r="N204" s="8">
        <v>0</v>
      </c>
      <c r="O204" s="8">
        <f>SUM(L204:N204)</f>
        <v>155327326</v>
      </c>
      <c r="P204" s="57">
        <f>J204</f>
        <v>144990888</v>
      </c>
      <c r="Q204" s="2"/>
    </row>
    <row r="205" spans="1:17" x14ac:dyDescent="0.25">
      <c r="A205" s="6" t="s">
        <v>132</v>
      </c>
      <c r="B205" s="7" t="s">
        <v>133</v>
      </c>
      <c r="C205" s="7">
        <v>860524654</v>
      </c>
      <c r="D205" s="7" t="s">
        <v>110</v>
      </c>
      <c r="E205" s="8">
        <v>1022881</v>
      </c>
      <c r="F205" s="8">
        <v>0</v>
      </c>
      <c r="G205" s="8">
        <v>0</v>
      </c>
      <c r="H205" s="8">
        <v>3519419</v>
      </c>
      <c r="I205" s="8">
        <v>18527865</v>
      </c>
      <c r="J205" s="8">
        <v>9477493</v>
      </c>
      <c r="K205" s="8">
        <v>4796434</v>
      </c>
      <c r="L205" s="8">
        <f t="shared" si="3"/>
        <v>37344092</v>
      </c>
      <c r="M205" s="8">
        <v>-3592680</v>
      </c>
      <c r="N205" s="8">
        <v>0</v>
      </c>
      <c r="O205" s="8">
        <f>SUM(L205:N205)</f>
        <v>33751412</v>
      </c>
      <c r="P205" s="57">
        <f>J205</f>
        <v>9477493</v>
      </c>
      <c r="Q205" s="2"/>
    </row>
    <row r="206" spans="1:17" x14ac:dyDescent="0.25">
      <c r="A206" s="6" t="s">
        <v>132</v>
      </c>
      <c r="B206" s="7" t="s">
        <v>133</v>
      </c>
      <c r="C206" s="7">
        <v>890903407</v>
      </c>
      <c r="D206" s="7" t="s">
        <v>142</v>
      </c>
      <c r="E206" s="8">
        <v>5751088</v>
      </c>
      <c r="F206" s="8">
        <v>0</v>
      </c>
      <c r="G206" s="8">
        <v>0</v>
      </c>
      <c r="H206" s="8">
        <v>14112381</v>
      </c>
      <c r="I206" s="8">
        <v>103839555</v>
      </c>
      <c r="J206" s="8">
        <v>244675106</v>
      </c>
      <c r="K206" s="8">
        <v>42892621</v>
      </c>
      <c r="L206" s="8">
        <f t="shared" si="3"/>
        <v>411270751</v>
      </c>
      <c r="M206" s="8">
        <v>-627380</v>
      </c>
      <c r="N206" s="8">
        <v>0</v>
      </c>
      <c r="O206" s="8">
        <f>SUM(L206:N206)</f>
        <v>410643371</v>
      </c>
      <c r="P206" s="57">
        <f>J206</f>
        <v>244675106</v>
      </c>
      <c r="Q206" s="2"/>
    </row>
    <row r="207" spans="1:17" x14ac:dyDescent="0.25">
      <c r="A207" s="6" t="s">
        <v>132</v>
      </c>
      <c r="B207" s="7" t="s">
        <v>133</v>
      </c>
      <c r="C207" s="7">
        <v>891700037</v>
      </c>
      <c r="D207" s="7" t="s">
        <v>143</v>
      </c>
      <c r="E207" s="8">
        <v>0</v>
      </c>
      <c r="F207" s="8">
        <v>0</v>
      </c>
      <c r="G207" s="8">
        <v>0</v>
      </c>
      <c r="H207" s="8">
        <v>432300</v>
      </c>
      <c r="I207" s="8">
        <v>0</v>
      </c>
      <c r="J207" s="8">
        <v>2581324</v>
      </c>
      <c r="K207" s="8">
        <v>1154099</v>
      </c>
      <c r="L207" s="8">
        <f t="shared" si="3"/>
        <v>4167723</v>
      </c>
      <c r="M207" s="8">
        <v>0</v>
      </c>
      <c r="N207" s="8">
        <v>0</v>
      </c>
      <c r="O207" s="8">
        <f>SUM(L207:N207)</f>
        <v>4167723</v>
      </c>
      <c r="P207" s="57">
        <f>J207</f>
        <v>2581324</v>
      </c>
      <c r="Q207" s="2"/>
    </row>
    <row r="208" spans="1:17" x14ac:dyDescent="0.25">
      <c r="A208" s="6" t="s">
        <v>184</v>
      </c>
      <c r="B208" s="7" t="s">
        <v>133</v>
      </c>
      <c r="C208" s="7">
        <v>900462447</v>
      </c>
      <c r="D208" s="7" t="s">
        <v>185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3275034062.2399998</v>
      </c>
      <c r="K208" s="8">
        <v>0</v>
      </c>
      <c r="L208" s="8">
        <f t="shared" si="3"/>
        <v>3275034062.2399998</v>
      </c>
      <c r="M208" s="8">
        <v>0</v>
      </c>
      <c r="N208" s="8">
        <v>0</v>
      </c>
      <c r="O208" s="8">
        <f>SUM(L208:N208)</f>
        <v>3275034062.2399998</v>
      </c>
      <c r="P208" s="57">
        <f>J208</f>
        <v>3275034062.2399998</v>
      </c>
      <c r="Q208" s="2"/>
    </row>
    <row r="209" spans="1:17" x14ac:dyDescent="0.25">
      <c r="A209" s="6" t="s">
        <v>184</v>
      </c>
      <c r="B209" s="7" t="s">
        <v>133</v>
      </c>
      <c r="C209" s="7">
        <v>901037916</v>
      </c>
      <c r="D209" s="7" t="s">
        <v>113</v>
      </c>
      <c r="E209" s="8">
        <v>627426947</v>
      </c>
      <c r="F209" s="8">
        <v>1524315196</v>
      </c>
      <c r="G209" s="8">
        <v>0</v>
      </c>
      <c r="H209" s="8">
        <v>526056937</v>
      </c>
      <c r="I209" s="8">
        <v>1744295789.5599999</v>
      </c>
      <c r="J209" s="8">
        <v>4276547181.6999998</v>
      </c>
      <c r="K209" s="8">
        <v>1321117071</v>
      </c>
      <c r="L209" s="8">
        <f t="shared" si="3"/>
        <v>10019759122.259998</v>
      </c>
      <c r="M209" s="8">
        <v>-23715013.429999996</v>
      </c>
      <c r="N209" s="8">
        <v>0</v>
      </c>
      <c r="O209" s="8">
        <f>SUM(L209:N209)</f>
        <v>9996044108.829998</v>
      </c>
      <c r="P209" s="57">
        <f>J209</f>
        <v>4276547181.6999998</v>
      </c>
      <c r="Q209" s="2"/>
    </row>
    <row r="210" spans="1:17" x14ac:dyDescent="0.25">
      <c r="A210" s="6" t="s">
        <v>56</v>
      </c>
      <c r="B210" s="7" t="s">
        <v>57</v>
      </c>
      <c r="C210" s="7">
        <v>800088702</v>
      </c>
      <c r="D210" s="7" t="s">
        <v>14</v>
      </c>
      <c r="E210" s="8">
        <v>244441472</v>
      </c>
      <c r="F210" s="8">
        <v>128478047</v>
      </c>
      <c r="G210" s="8">
        <v>37728002</v>
      </c>
      <c r="H210" s="8">
        <v>36631648</v>
      </c>
      <c r="I210" s="8">
        <v>98586688</v>
      </c>
      <c r="J210" s="8">
        <v>389199051.60000002</v>
      </c>
      <c r="K210" s="8">
        <v>240718979</v>
      </c>
      <c r="L210" s="8">
        <f t="shared" si="3"/>
        <v>1175783887.5999999</v>
      </c>
      <c r="M210" s="8">
        <v>0</v>
      </c>
      <c r="N210" s="8">
        <v>-1355900</v>
      </c>
      <c r="O210" s="8">
        <f>SUM(L210:N210)</f>
        <v>1174427987.5999999</v>
      </c>
      <c r="P210" s="57">
        <f>J210</f>
        <v>389199051.60000002</v>
      </c>
      <c r="Q210" s="2"/>
    </row>
    <row r="211" spans="1:17" x14ac:dyDescent="0.25">
      <c r="A211" s="6" t="s">
        <v>56</v>
      </c>
      <c r="B211" s="7" t="s">
        <v>57</v>
      </c>
      <c r="C211" s="7">
        <v>800130907</v>
      </c>
      <c r="D211" s="7" t="s">
        <v>16</v>
      </c>
      <c r="E211" s="8">
        <v>234522436</v>
      </c>
      <c r="F211" s="8">
        <v>558953962</v>
      </c>
      <c r="G211" s="8">
        <v>120368750</v>
      </c>
      <c r="H211" s="8">
        <v>582568570</v>
      </c>
      <c r="I211" s="8">
        <v>763819377</v>
      </c>
      <c r="J211" s="8">
        <v>278391225</v>
      </c>
      <c r="K211" s="8">
        <v>589532465</v>
      </c>
      <c r="L211" s="8">
        <f t="shared" si="3"/>
        <v>3128156785</v>
      </c>
      <c r="M211" s="8">
        <v>0</v>
      </c>
      <c r="N211" s="8">
        <v>-282721908</v>
      </c>
      <c r="O211" s="8">
        <f>SUM(L211:N211)</f>
        <v>2845434877</v>
      </c>
      <c r="P211" s="57">
        <v>1395993732</v>
      </c>
      <c r="Q211" s="2"/>
    </row>
    <row r="212" spans="1:17" x14ac:dyDescent="0.25">
      <c r="A212" s="6" t="s">
        <v>56</v>
      </c>
      <c r="B212" s="7" t="s">
        <v>57</v>
      </c>
      <c r="C212" s="7">
        <v>800251440</v>
      </c>
      <c r="D212" s="7" t="s">
        <v>18</v>
      </c>
      <c r="E212" s="8">
        <v>549122048</v>
      </c>
      <c r="F212" s="8">
        <v>522050157</v>
      </c>
      <c r="G212" s="8">
        <v>713876016</v>
      </c>
      <c r="H212" s="8">
        <v>1586186516</v>
      </c>
      <c r="I212" s="8">
        <v>317678234</v>
      </c>
      <c r="J212" s="8">
        <v>456270931</v>
      </c>
      <c r="K212" s="8">
        <v>662555411</v>
      </c>
      <c r="L212" s="8">
        <f t="shared" si="3"/>
        <v>4807739313</v>
      </c>
      <c r="M212" s="8">
        <v>0</v>
      </c>
      <c r="N212" s="8">
        <v>-582923856</v>
      </c>
      <c r="O212" s="8">
        <f>SUM(L212:N212)</f>
        <v>4224815457</v>
      </c>
      <c r="P212" s="57">
        <v>1029968893</v>
      </c>
      <c r="Q212" s="2"/>
    </row>
    <row r="213" spans="1:17" x14ac:dyDescent="0.25">
      <c r="A213" s="6" t="s">
        <v>56</v>
      </c>
      <c r="B213" s="7" t="s">
        <v>57</v>
      </c>
      <c r="C213" s="7">
        <v>805001157</v>
      </c>
      <c r="D213" s="7" t="s">
        <v>19</v>
      </c>
      <c r="E213" s="8">
        <v>0</v>
      </c>
      <c r="F213" s="8">
        <v>534454</v>
      </c>
      <c r="G213" s="8">
        <v>6291628</v>
      </c>
      <c r="H213" s="8">
        <v>8854016</v>
      </c>
      <c r="I213" s="8">
        <v>2694219</v>
      </c>
      <c r="J213" s="8">
        <v>3339551</v>
      </c>
      <c r="K213" s="8">
        <v>4316507</v>
      </c>
      <c r="L213" s="8">
        <f t="shared" si="3"/>
        <v>26030375</v>
      </c>
      <c r="M213" s="8">
        <v>0</v>
      </c>
      <c r="N213" s="8">
        <v>0</v>
      </c>
      <c r="O213" s="8">
        <f>SUM(L213:N213)</f>
        <v>26030375</v>
      </c>
      <c r="P213" s="57">
        <f>J213</f>
        <v>3339551</v>
      </c>
      <c r="Q213" s="2"/>
    </row>
    <row r="214" spans="1:17" x14ac:dyDescent="0.25">
      <c r="A214" s="6" t="s">
        <v>56</v>
      </c>
      <c r="B214" s="7" t="s">
        <v>57</v>
      </c>
      <c r="C214" s="7">
        <v>806008394</v>
      </c>
      <c r="D214" s="7" t="s">
        <v>20</v>
      </c>
      <c r="E214" s="8">
        <v>619267793</v>
      </c>
      <c r="F214" s="8">
        <v>704517715</v>
      </c>
      <c r="G214" s="8">
        <v>955359030</v>
      </c>
      <c r="H214" s="8">
        <v>635918336</v>
      </c>
      <c r="I214" s="8">
        <v>139273064.98000002</v>
      </c>
      <c r="J214" s="8">
        <v>451098342.09999996</v>
      </c>
      <c r="K214" s="8">
        <v>2325807091</v>
      </c>
      <c r="L214" s="8">
        <f t="shared" si="3"/>
        <v>5831241372.0799999</v>
      </c>
      <c r="M214" s="8">
        <v>-825500</v>
      </c>
      <c r="N214" s="8">
        <v>-1881939420</v>
      </c>
      <c r="O214" s="8">
        <f>SUM(L214:N214)</f>
        <v>3948476452.0799999</v>
      </c>
      <c r="P214" s="57">
        <f>J214</f>
        <v>451098342.09999996</v>
      </c>
      <c r="Q214" s="2"/>
    </row>
    <row r="215" spans="1:17" x14ac:dyDescent="0.25">
      <c r="A215" s="6" t="s">
        <v>56</v>
      </c>
      <c r="B215" s="7" t="s">
        <v>57</v>
      </c>
      <c r="C215" s="7">
        <v>809008362</v>
      </c>
      <c r="D215" s="7" t="s">
        <v>21</v>
      </c>
      <c r="E215" s="8">
        <v>0</v>
      </c>
      <c r="F215" s="8">
        <v>0</v>
      </c>
      <c r="G215" s="8">
        <v>0</v>
      </c>
      <c r="H215" s="8">
        <v>128840686</v>
      </c>
      <c r="I215" s="8">
        <v>840339229</v>
      </c>
      <c r="J215" s="8">
        <v>672472275.5</v>
      </c>
      <c r="K215" s="8">
        <v>299662759</v>
      </c>
      <c r="L215" s="8">
        <f t="shared" si="3"/>
        <v>1941314949.5</v>
      </c>
      <c r="M215" s="8">
        <v>0</v>
      </c>
      <c r="N215" s="8">
        <v>-273600</v>
      </c>
      <c r="O215" s="8">
        <f>SUM(L215:N215)</f>
        <v>1941041349.5</v>
      </c>
      <c r="P215" s="57">
        <f>J215</f>
        <v>672472275.5</v>
      </c>
      <c r="Q215" s="2"/>
    </row>
    <row r="216" spans="1:17" x14ac:dyDescent="0.25">
      <c r="A216" s="6" t="s">
        <v>56</v>
      </c>
      <c r="B216" s="7" t="s">
        <v>57</v>
      </c>
      <c r="C216" s="7">
        <v>817000248</v>
      </c>
      <c r="D216" s="7" t="s">
        <v>22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320817248</v>
      </c>
      <c r="K216" s="8">
        <v>0</v>
      </c>
      <c r="L216" s="8">
        <f t="shared" si="3"/>
        <v>320817248</v>
      </c>
      <c r="M216" s="8">
        <v>-142897534</v>
      </c>
      <c r="N216" s="8">
        <v>0</v>
      </c>
      <c r="O216" s="8">
        <f>SUM(L216:N216)</f>
        <v>177919714</v>
      </c>
      <c r="P216" s="57">
        <f>J216</f>
        <v>320817248</v>
      </c>
      <c r="Q216" s="2"/>
    </row>
    <row r="217" spans="1:17" x14ac:dyDescent="0.25">
      <c r="A217" s="6" t="s">
        <v>56</v>
      </c>
      <c r="B217" s="7" t="s">
        <v>57</v>
      </c>
      <c r="C217" s="7">
        <v>817001773</v>
      </c>
      <c r="D217" s="7" t="s">
        <v>23</v>
      </c>
      <c r="E217" s="8">
        <v>0</v>
      </c>
      <c r="F217" s="8">
        <v>1301765</v>
      </c>
      <c r="G217" s="8">
        <v>2215602</v>
      </c>
      <c r="H217" s="8">
        <v>9198575</v>
      </c>
      <c r="I217" s="8">
        <v>138738753</v>
      </c>
      <c r="J217" s="8">
        <v>170907230</v>
      </c>
      <c r="K217" s="8">
        <v>39568478</v>
      </c>
      <c r="L217" s="8">
        <f t="shared" si="3"/>
        <v>361930403</v>
      </c>
      <c r="M217" s="8">
        <v>-88278</v>
      </c>
      <c r="N217" s="8">
        <v>0</v>
      </c>
      <c r="O217" s="8">
        <f>SUM(L217:N217)</f>
        <v>361842125</v>
      </c>
      <c r="P217" s="57">
        <f>J217</f>
        <v>170907230</v>
      </c>
      <c r="Q217" s="2"/>
    </row>
    <row r="218" spans="1:17" x14ac:dyDescent="0.25">
      <c r="A218" s="6" t="s">
        <v>56</v>
      </c>
      <c r="B218" s="7" t="s">
        <v>57</v>
      </c>
      <c r="C218" s="7">
        <v>824001398</v>
      </c>
      <c r="D218" s="7" t="s">
        <v>24</v>
      </c>
      <c r="E218" s="8">
        <v>0</v>
      </c>
      <c r="F218" s="8">
        <v>16644139</v>
      </c>
      <c r="G218" s="8">
        <v>0</v>
      </c>
      <c r="H218" s="8">
        <v>7258590</v>
      </c>
      <c r="I218" s="8">
        <v>3317116</v>
      </c>
      <c r="J218" s="8">
        <v>186969110</v>
      </c>
      <c r="K218" s="8">
        <v>253915491</v>
      </c>
      <c r="L218" s="8">
        <f t="shared" si="3"/>
        <v>468104446</v>
      </c>
      <c r="M218" s="8">
        <v>-49058831</v>
      </c>
      <c r="N218" s="8">
        <v>0</v>
      </c>
      <c r="O218" s="8">
        <f>SUM(L218:N218)</f>
        <v>419045615</v>
      </c>
      <c r="P218" s="57">
        <f>J218</f>
        <v>186969110</v>
      </c>
      <c r="Q218" s="2"/>
    </row>
    <row r="219" spans="1:17" x14ac:dyDescent="0.25">
      <c r="A219" s="6" t="s">
        <v>56</v>
      </c>
      <c r="B219" s="7" t="s">
        <v>57</v>
      </c>
      <c r="C219" s="7">
        <v>830003564</v>
      </c>
      <c r="D219" s="7" t="s">
        <v>25</v>
      </c>
      <c r="E219" s="8">
        <v>983291096</v>
      </c>
      <c r="F219" s="8">
        <v>1245732612</v>
      </c>
      <c r="G219" s="8">
        <v>2672127691</v>
      </c>
      <c r="H219" s="8">
        <v>1383117833</v>
      </c>
      <c r="I219" s="8">
        <v>658955202</v>
      </c>
      <c r="J219" s="8">
        <v>625300066</v>
      </c>
      <c r="K219" s="8">
        <v>3489761585</v>
      </c>
      <c r="L219" s="8">
        <f t="shared" si="3"/>
        <v>11058286085</v>
      </c>
      <c r="M219" s="8">
        <v>0</v>
      </c>
      <c r="N219" s="8">
        <v>-3870124422.8499999</v>
      </c>
      <c r="O219" s="8">
        <f>SUM(L219:N219)</f>
        <v>7188161662.1499996</v>
      </c>
      <c r="P219" s="57">
        <f>J219</f>
        <v>625300066</v>
      </c>
      <c r="Q219" s="2"/>
    </row>
    <row r="220" spans="1:17" x14ac:dyDescent="0.25">
      <c r="A220" s="6" t="s">
        <v>56</v>
      </c>
      <c r="B220" s="7" t="s">
        <v>57</v>
      </c>
      <c r="C220" s="7">
        <v>830113831</v>
      </c>
      <c r="D220" s="7" t="s">
        <v>26</v>
      </c>
      <c r="E220" s="8">
        <v>0</v>
      </c>
      <c r="F220" s="8">
        <v>24207665</v>
      </c>
      <c r="G220" s="8">
        <v>0</v>
      </c>
      <c r="H220" s="8">
        <v>60721848</v>
      </c>
      <c r="I220" s="8">
        <v>52687871</v>
      </c>
      <c r="J220" s="8">
        <v>82281260</v>
      </c>
      <c r="K220" s="8">
        <v>32924912</v>
      </c>
      <c r="L220" s="8">
        <f t="shared" si="3"/>
        <v>252823556</v>
      </c>
      <c r="M220" s="8">
        <v>0</v>
      </c>
      <c r="N220" s="8">
        <v>-6326078</v>
      </c>
      <c r="O220" s="8">
        <f>SUM(L220:N220)</f>
        <v>246497478</v>
      </c>
      <c r="P220" s="57">
        <f>J220</f>
        <v>82281260</v>
      </c>
      <c r="Q220" s="2"/>
    </row>
    <row r="221" spans="1:17" x14ac:dyDescent="0.25">
      <c r="A221" s="6" t="s">
        <v>56</v>
      </c>
      <c r="B221" s="7" t="s">
        <v>57</v>
      </c>
      <c r="C221" s="7">
        <v>837000084</v>
      </c>
      <c r="D221" s="7" t="s">
        <v>27</v>
      </c>
      <c r="E221" s="8">
        <v>100635829</v>
      </c>
      <c r="F221" s="8">
        <v>0</v>
      </c>
      <c r="G221" s="8">
        <v>61755586</v>
      </c>
      <c r="H221" s="8">
        <v>5160190</v>
      </c>
      <c r="I221" s="8">
        <v>33464430.77</v>
      </c>
      <c r="J221" s="8">
        <v>244431091</v>
      </c>
      <c r="K221" s="8">
        <v>309249331</v>
      </c>
      <c r="L221" s="8">
        <f t="shared" si="3"/>
        <v>754696457.76999998</v>
      </c>
      <c r="M221" s="8">
        <v>-1895978</v>
      </c>
      <c r="N221" s="8">
        <v>-581846</v>
      </c>
      <c r="O221" s="8">
        <f>SUM(L221:N221)</f>
        <v>752218633.76999998</v>
      </c>
      <c r="P221" s="57">
        <f>J221</f>
        <v>244431091</v>
      </c>
      <c r="Q221" s="2"/>
    </row>
    <row r="222" spans="1:17" x14ac:dyDescent="0.25">
      <c r="A222" s="6" t="s">
        <v>56</v>
      </c>
      <c r="B222" s="7" t="s">
        <v>57</v>
      </c>
      <c r="C222" s="7">
        <v>839000495</v>
      </c>
      <c r="D222" s="7" t="s">
        <v>28</v>
      </c>
      <c r="E222" s="8">
        <v>51948018</v>
      </c>
      <c r="F222" s="8">
        <v>30695664</v>
      </c>
      <c r="G222" s="8">
        <v>0</v>
      </c>
      <c r="H222" s="8">
        <v>177200</v>
      </c>
      <c r="I222" s="8">
        <v>92629</v>
      </c>
      <c r="J222" s="8">
        <v>29682397</v>
      </c>
      <c r="K222" s="8">
        <v>58457985</v>
      </c>
      <c r="L222" s="8">
        <f t="shared" si="3"/>
        <v>171053893</v>
      </c>
      <c r="M222" s="8">
        <v>-260794</v>
      </c>
      <c r="N222" s="8">
        <v>0</v>
      </c>
      <c r="O222" s="8">
        <f>SUM(L222:N222)</f>
        <v>170793099</v>
      </c>
      <c r="P222" s="57">
        <f>J222</f>
        <v>29682397</v>
      </c>
      <c r="Q222" s="2"/>
    </row>
    <row r="223" spans="1:17" x14ac:dyDescent="0.25">
      <c r="A223" s="6" t="s">
        <v>56</v>
      </c>
      <c r="B223" s="7" t="s">
        <v>57</v>
      </c>
      <c r="C223" s="7">
        <v>860066942</v>
      </c>
      <c r="D223" s="7" t="s">
        <v>29</v>
      </c>
      <c r="E223" s="8">
        <v>360606190</v>
      </c>
      <c r="F223" s="8">
        <v>411356721</v>
      </c>
      <c r="G223" s="8">
        <v>249473940</v>
      </c>
      <c r="H223" s="8">
        <v>430517734</v>
      </c>
      <c r="I223" s="8">
        <v>146085626</v>
      </c>
      <c r="J223" s="8">
        <v>179793936.61000001</v>
      </c>
      <c r="K223" s="8">
        <v>460576265</v>
      </c>
      <c r="L223" s="8">
        <f t="shared" si="3"/>
        <v>2238410412.6100001</v>
      </c>
      <c r="M223" s="8">
        <v>0</v>
      </c>
      <c r="N223" s="8">
        <v>-130763223</v>
      </c>
      <c r="O223" s="8">
        <f>SUM(L223:N223)</f>
        <v>2107647189.6100001</v>
      </c>
      <c r="P223" s="57">
        <v>266820117.61000001</v>
      </c>
      <c r="Q223" s="2"/>
    </row>
    <row r="224" spans="1:17" x14ac:dyDescent="0.25">
      <c r="A224" s="6" t="s">
        <v>56</v>
      </c>
      <c r="B224" s="7" t="s">
        <v>57</v>
      </c>
      <c r="C224" s="7">
        <v>890102044</v>
      </c>
      <c r="D224" s="7" t="s">
        <v>30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2533013940</v>
      </c>
      <c r="K224" s="8">
        <v>65300</v>
      </c>
      <c r="L224" s="8">
        <f t="shared" si="3"/>
        <v>2533079240</v>
      </c>
      <c r="M224" s="8">
        <v>0</v>
      </c>
      <c r="N224" s="8">
        <v>0</v>
      </c>
      <c r="O224" s="8">
        <f>SUM(L224:N224)</f>
        <v>2533079240</v>
      </c>
      <c r="P224" s="57">
        <f>J224</f>
        <v>2533013940</v>
      </c>
      <c r="Q224" s="2"/>
    </row>
    <row r="225" spans="1:17" x14ac:dyDescent="0.25">
      <c r="A225" s="6" t="s">
        <v>56</v>
      </c>
      <c r="B225" s="7" t="s">
        <v>57</v>
      </c>
      <c r="C225" s="7">
        <v>890303093</v>
      </c>
      <c r="D225" s="7" t="s">
        <v>31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13420386</v>
      </c>
      <c r="K225" s="8">
        <v>50762499</v>
      </c>
      <c r="L225" s="8">
        <f t="shared" si="3"/>
        <v>64182885</v>
      </c>
      <c r="M225" s="8">
        <v>0</v>
      </c>
      <c r="N225" s="8">
        <v>0</v>
      </c>
      <c r="O225" s="8">
        <f>SUM(L225:N225)</f>
        <v>64182885</v>
      </c>
      <c r="P225" s="57">
        <f>J225</f>
        <v>13420386</v>
      </c>
      <c r="Q225" s="2"/>
    </row>
    <row r="226" spans="1:17" x14ac:dyDescent="0.25">
      <c r="A226" s="6" t="s">
        <v>56</v>
      </c>
      <c r="B226" s="7" t="s">
        <v>57</v>
      </c>
      <c r="C226" s="7">
        <v>890303208</v>
      </c>
      <c r="D226" s="7" t="s">
        <v>58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93500</v>
      </c>
      <c r="L226" s="8">
        <f t="shared" si="3"/>
        <v>93500</v>
      </c>
      <c r="M226" s="8">
        <v>0</v>
      </c>
      <c r="N226" s="8">
        <v>0</v>
      </c>
      <c r="O226" s="8">
        <f>SUM(L226:N226)</f>
        <v>93500</v>
      </c>
      <c r="P226" s="57">
        <f>J226</f>
        <v>0</v>
      </c>
      <c r="Q226" s="2"/>
    </row>
    <row r="227" spans="1:17" x14ac:dyDescent="0.25">
      <c r="A227" s="6" t="s">
        <v>56</v>
      </c>
      <c r="B227" s="7" t="s">
        <v>57</v>
      </c>
      <c r="C227" s="7">
        <v>890500675</v>
      </c>
      <c r="D227" s="7" t="s">
        <v>59</v>
      </c>
      <c r="E227" s="8">
        <v>743964</v>
      </c>
      <c r="F227" s="8">
        <v>32482000</v>
      </c>
      <c r="G227" s="8">
        <v>13150216</v>
      </c>
      <c r="H227" s="8">
        <v>238865097</v>
      </c>
      <c r="I227" s="8">
        <v>0</v>
      </c>
      <c r="J227" s="8">
        <v>45008598</v>
      </c>
      <c r="K227" s="8">
        <v>33757761</v>
      </c>
      <c r="L227" s="8">
        <f t="shared" si="3"/>
        <v>364007636</v>
      </c>
      <c r="M227" s="8">
        <v>0</v>
      </c>
      <c r="N227" s="8">
        <v>0</v>
      </c>
      <c r="O227" s="8">
        <f>SUM(L227:N227)</f>
        <v>364007636</v>
      </c>
      <c r="P227" s="57">
        <f>J227</f>
        <v>45008598</v>
      </c>
      <c r="Q227" s="2"/>
    </row>
    <row r="228" spans="1:17" x14ac:dyDescent="0.25">
      <c r="A228" s="6" t="s">
        <v>56</v>
      </c>
      <c r="B228" s="7" t="s">
        <v>57</v>
      </c>
      <c r="C228" s="7">
        <v>891500182</v>
      </c>
      <c r="D228" s="7" t="s">
        <v>60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1024300</v>
      </c>
      <c r="L228" s="8">
        <f t="shared" si="3"/>
        <v>1024300</v>
      </c>
      <c r="M228" s="8">
        <v>0</v>
      </c>
      <c r="N228" s="8">
        <v>0</v>
      </c>
      <c r="O228" s="8">
        <f>SUM(L228:N228)</f>
        <v>1024300</v>
      </c>
      <c r="P228" s="57">
        <f>J228</f>
        <v>0</v>
      </c>
      <c r="Q228" s="2"/>
    </row>
    <row r="229" spans="1:17" x14ac:dyDescent="0.25">
      <c r="A229" s="6" t="s">
        <v>56</v>
      </c>
      <c r="B229" s="7" t="s">
        <v>57</v>
      </c>
      <c r="C229" s="7">
        <v>891600091</v>
      </c>
      <c r="D229" s="7" t="s">
        <v>61</v>
      </c>
      <c r="E229" s="8">
        <v>0</v>
      </c>
      <c r="F229" s="8">
        <v>0</v>
      </c>
      <c r="G229" s="8">
        <v>0</v>
      </c>
      <c r="H229" s="8">
        <v>0</v>
      </c>
      <c r="I229" s="8">
        <v>156000</v>
      </c>
      <c r="J229" s="8">
        <v>181483140</v>
      </c>
      <c r="K229" s="8">
        <v>307304524</v>
      </c>
      <c r="L229" s="8">
        <f t="shared" si="3"/>
        <v>488943664</v>
      </c>
      <c r="M229" s="8">
        <v>0</v>
      </c>
      <c r="N229" s="8">
        <v>0</v>
      </c>
      <c r="O229" s="8">
        <f>SUM(L229:N229)</f>
        <v>488943664</v>
      </c>
      <c r="P229" s="57">
        <f>J229</f>
        <v>181483140</v>
      </c>
      <c r="Q229" s="2"/>
    </row>
    <row r="230" spans="1:17" x14ac:dyDescent="0.25">
      <c r="A230" s="6" t="s">
        <v>56</v>
      </c>
      <c r="B230" s="7" t="s">
        <v>57</v>
      </c>
      <c r="C230" s="7">
        <v>891856000</v>
      </c>
      <c r="D230" s="7" t="s">
        <v>32</v>
      </c>
      <c r="E230" s="8">
        <v>50105453</v>
      </c>
      <c r="F230" s="8">
        <v>26816882</v>
      </c>
      <c r="G230" s="8">
        <v>0</v>
      </c>
      <c r="H230" s="8">
        <v>245090122</v>
      </c>
      <c r="I230" s="8">
        <v>197600124</v>
      </c>
      <c r="J230" s="8">
        <v>1500444049.8600001</v>
      </c>
      <c r="K230" s="8">
        <v>236976501</v>
      </c>
      <c r="L230" s="8">
        <f t="shared" si="3"/>
        <v>2257033131.8600001</v>
      </c>
      <c r="M230" s="8">
        <v>0</v>
      </c>
      <c r="N230" s="8">
        <v>0</v>
      </c>
      <c r="O230" s="8">
        <f>SUM(L230:N230)</f>
        <v>2257033131.8600001</v>
      </c>
      <c r="P230" s="57">
        <f>J230</f>
        <v>1500444049.8600001</v>
      </c>
      <c r="Q230" s="2"/>
    </row>
    <row r="231" spans="1:17" x14ac:dyDescent="0.25">
      <c r="A231" s="6" t="s">
        <v>56</v>
      </c>
      <c r="B231" s="7" t="s">
        <v>57</v>
      </c>
      <c r="C231" s="7">
        <v>892200015</v>
      </c>
      <c r="D231" s="7" t="s">
        <v>33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144677836</v>
      </c>
      <c r="K231" s="8">
        <v>625200</v>
      </c>
      <c r="L231" s="8">
        <f t="shared" si="3"/>
        <v>145303036</v>
      </c>
      <c r="M231" s="8">
        <v>0</v>
      </c>
      <c r="N231" s="8">
        <v>0</v>
      </c>
      <c r="O231" s="8">
        <f>SUM(L231:N231)</f>
        <v>145303036</v>
      </c>
      <c r="P231" s="57">
        <f>J231</f>
        <v>144677836</v>
      </c>
      <c r="Q231" s="2"/>
    </row>
    <row r="232" spans="1:17" x14ac:dyDescent="0.25">
      <c r="A232" s="6" t="s">
        <v>56</v>
      </c>
      <c r="B232" s="7" t="s">
        <v>57</v>
      </c>
      <c r="C232" s="7">
        <v>900156264</v>
      </c>
      <c r="D232" s="7" t="s">
        <v>34</v>
      </c>
      <c r="E232" s="8">
        <v>1142730746</v>
      </c>
      <c r="F232" s="8">
        <v>674192147</v>
      </c>
      <c r="G232" s="8">
        <v>1229955729</v>
      </c>
      <c r="H232" s="8">
        <v>2620557098</v>
      </c>
      <c r="I232" s="8">
        <v>3670877161</v>
      </c>
      <c r="J232" s="8">
        <v>2043489205</v>
      </c>
      <c r="K232" s="8">
        <v>1880082885</v>
      </c>
      <c r="L232" s="8">
        <f t="shared" si="3"/>
        <v>13261884971</v>
      </c>
      <c r="M232" s="8">
        <v>0</v>
      </c>
      <c r="N232" s="8">
        <v>-946452752</v>
      </c>
      <c r="O232" s="8">
        <f>SUM(L232:N232)</f>
        <v>12315432219</v>
      </c>
      <c r="P232" s="57">
        <v>2660924761</v>
      </c>
      <c r="Q232" s="2"/>
    </row>
    <row r="233" spans="1:17" x14ac:dyDescent="0.25">
      <c r="A233" s="6" t="s">
        <v>56</v>
      </c>
      <c r="B233" s="7" t="s">
        <v>57</v>
      </c>
      <c r="C233" s="7">
        <v>900226715</v>
      </c>
      <c r="D233" s="7" t="s">
        <v>35</v>
      </c>
      <c r="E233" s="8">
        <v>631905205</v>
      </c>
      <c r="F233" s="8">
        <v>1700104783</v>
      </c>
      <c r="G233" s="8">
        <v>938371806</v>
      </c>
      <c r="H233" s="8">
        <v>1889787288</v>
      </c>
      <c r="I233" s="8">
        <v>3768400121.8199997</v>
      </c>
      <c r="J233" s="8">
        <v>3133505580</v>
      </c>
      <c r="K233" s="8">
        <v>3248730614</v>
      </c>
      <c r="L233" s="8">
        <f t="shared" si="3"/>
        <v>15310805397.82</v>
      </c>
      <c r="M233" s="8">
        <v>0</v>
      </c>
      <c r="N233" s="8">
        <v>-3988995711</v>
      </c>
      <c r="O233" s="8">
        <f>SUM(L233:N233)</f>
        <v>11321809686.82</v>
      </c>
      <c r="P233" s="57">
        <f>J233</f>
        <v>3133505580</v>
      </c>
      <c r="Q233" s="2"/>
    </row>
    <row r="234" spans="1:17" x14ac:dyDescent="0.25">
      <c r="A234" s="6" t="s">
        <v>56</v>
      </c>
      <c r="B234" s="7" t="s">
        <v>57</v>
      </c>
      <c r="C234" s="7">
        <v>900298372</v>
      </c>
      <c r="D234" s="7" t="s">
        <v>36</v>
      </c>
      <c r="E234" s="8">
        <v>2248050393</v>
      </c>
      <c r="F234" s="8">
        <v>2159435554</v>
      </c>
      <c r="G234" s="8">
        <v>2469044828</v>
      </c>
      <c r="H234" s="8">
        <v>3349627131.4000001</v>
      </c>
      <c r="I234" s="8">
        <v>3442123923</v>
      </c>
      <c r="J234" s="8">
        <v>1984149110.7</v>
      </c>
      <c r="K234" s="8">
        <v>1846410885</v>
      </c>
      <c r="L234" s="8">
        <f t="shared" si="3"/>
        <v>17498841825.099998</v>
      </c>
      <c r="M234" s="8">
        <v>-186921159.80000001</v>
      </c>
      <c r="N234" s="8">
        <v>-1101730005</v>
      </c>
      <c r="O234" s="8">
        <f>SUM(L234:N234)</f>
        <v>16210190660.299999</v>
      </c>
      <c r="P234" s="57">
        <v>2722991906.6999998</v>
      </c>
      <c r="Q234" s="2"/>
    </row>
    <row r="235" spans="1:17" x14ac:dyDescent="0.25">
      <c r="A235" s="6" t="s">
        <v>56</v>
      </c>
      <c r="B235" s="7" t="s">
        <v>57</v>
      </c>
      <c r="C235" s="7">
        <v>900604350</v>
      </c>
      <c r="D235" s="7" t="s">
        <v>37</v>
      </c>
      <c r="E235" s="8">
        <v>44180167</v>
      </c>
      <c r="F235" s="8">
        <v>175762634.63</v>
      </c>
      <c r="G235" s="8">
        <v>56948068</v>
      </c>
      <c r="H235" s="8">
        <v>271615283</v>
      </c>
      <c r="I235" s="8">
        <v>329371323</v>
      </c>
      <c r="J235" s="8">
        <v>1606574337.3699999</v>
      </c>
      <c r="K235" s="8">
        <v>163941919</v>
      </c>
      <c r="L235" s="8">
        <f t="shared" si="3"/>
        <v>2648393732</v>
      </c>
      <c r="M235" s="8">
        <v>0</v>
      </c>
      <c r="N235" s="8">
        <v>0</v>
      </c>
      <c r="O235" s="8">
        <f>SUM(L235:N235)</f>
        <v>2648393732</v>
      </c>
      <c r="P235" s="57">
        <f>J235</f>
        <v>1606574337.3699999</v>
      </c>
      <c r="Q235" s="2"/>
    </row>
    <row r="236" spans="1:17" x14ac:dyDescent="0.25">
      <c r="A236" s="6" t="s">
        <v>56</v>
      </c>
      <c r="B236" s="7" t="s">
        <v>57</v>
      </c>
      <c r="C236" s="7">
        <v>900935126</v>
      </c>
      <c r="D236" s="7" t="s">
        <v>39</v>
      </c>
      <c r="E236" s="8">
        <v>237870848</v>
      </c>
      <c r="F236" s="8">
        <v>304464328</v>
      </c>
      <c r="G236" s="8">
        <v>199903008</v>
      </c>
      <c r="H236" s="8">
        <v>168546186</v>
      </c>
      <c r="I236" s="8">
        <v>1233289859</v>
      </c>
      <c r="J236" s="8">
        <v>1602910986.5</v>
      </c>
      <c r="K236" s="8">
        <v>882150031</v>
      </c>
      <c r="L236" s="8">
        <f t="shared" si="3"/>
        <v>4629135246.5</v>
      </c>
      <c r="M236" s="8">
        <v>0</v>
      </c>
      <c r="N236" s="8">
        <v>-125584993</v>
      </c>
      <c r="O236" s="8">
        <f>SUM(L236:N236)</f>
        <v>4503550253.5</v>
      </c>
      <c r="P236" s="57">
        <f>J236</f>
        <v>1602910986.5</v>
      </c>
      <c r="Q236" s="2"/>
    </row>
    <row r="237" spans="1:17" x14ac:dyDescent="0.25">
      <c r="A237" s="6" t="s">
        <v>56</v>
      </c>
      <c r="B237" s="7" t="s">
        <v>57</v>
      </c>
      <c r="C237" s="7">
        <v>901021565</v>
      </c>
      <c r="D237" s="7" t="s">
        <v>40</v>
      </c>
      <c r="E237" s="8">
        <v>9873861</v>
      </c>
      <c r="F237" s="8">
        <v>8765700</v>
      </c>
      <c r="G237" s="8">
        <v>138364199</v>
      </c>
      <c r="H237" s="8">
        <v>35779429</v>
      </c>
      <c r="I237" s="8">
        <v>115143319</v>
      </c>
      <c r="J237" s="8">
        <v>1512853699</v>
      </c>
      <c r="K237" s="8">
        <v>223838060</v>
      </c>
      <c r="L237" s="8">
        <f t="shared" si="3"/>
        <v>2044618267</v>
      </c>
      <c r="M237" s="8">
        <v>0</v>
      </c>
      <c r="N237" s="8">
        <v>-74214222</v>
      </c>
      <c r="O237" s="8">
        <f>SUM(L237:N237)</f>
        <v>1970404045</v>
      </c>
      <c r="P237" s="57">
        <f>J237</f>
        <v>1512853699</v>
      </c>
      <c r="Q237" s="2"/>
    </row>
    <row r="238" spans="1:17" x14ac:dyDescent="0.25">
      <c r="A238" s="6" t="s">
        <v>56</v>
      </c>
      <c r="B238" s="7" t="s">
        <v>57</v>
      </c>
      <c r="C238" s="7">
        <v>901543211</v>
      </c>
      <c r="D238" s="7" t="s">
        <v>42</v>
      </c>
      <c r="E238" s="8">
        <v>0</v>
      </c>
      <c r="F238" s="8">
        <v>0</v>
      </c>
      <c r="G238" s="8">
        <v>381450882</v>
      </c>
      <c r="H238" s="8">
        <v>602046379.46000004</v>
      </c>
      <c r="I238" s="8">
        <v>2136631838.3499999</v>
      </c>
      <c r="J238" s="8">
        <v>4491831830.5900002</v>
      </c>
      <c r="K238" s="8">
        <v>7042276433</v>
      </c>
      <c r="L238" s="8">
        <f t="shared" si="3"/>
        <v>14654237363.4</v>
      </c>
      <c r="M238" s="8">
        <v>0</v>
      </c>
      <c r="N238" s="8">
        <v>0</v>
      </c>
      <c r="O238" s="8">
        <f>SUM(L238:N238)</f>
        <v>14654237363.4</v>
      </c>
      <c r="P238" s="57">
        <f>J238</f>
        <v>4491831830.5900002</v>
      </c>
      <c r="Q238" s="2"/>
    </row>
    <row r="239" spans="1:17" x14ac:dyDescent="0.25">
      <c r="A239" s="6" t="s">
        <v>56</v>
      </c>
      <c r="B239" s="7" t="s">
        <v>57</v>
      </c>
      <c r="C239" s="7">
        <v>901543761</v>
      </c>
      <c r="D239" s="7" t="s">
        <v>43</v>
      </c>
      <c r="E239" s="8">
        <v>0</v>
      </c>
      <c r="F239" s="8">
        <v>0</v>
      </c>
      <c r="G239" s="8">
        <v>0</v>
      </c>
      <c r="H239" s="8">
        <v>142745785</v>
      </c>
      <c r="I239" s="8">
        <v>87993512</v>
      </c>
      <c r="J239" s="8">
        <v>4540662</v>
      </c>
      <c r="K239" s="8">
        <v>538396821</v>
      </c>
      <c r="L239" s="8">
        <f t="shared" si="3"/>
        <v>773676780</v>
      </c>
      <c r="M239" s="8">
        <v>0</v>
      </c>
      <c r="N239" s="8">
        <v>-21359523</v>
      </c>
      <c r="O239" s="8">
        <f>SUM(L239:N239)</f>
        <v>752317257</v>
      </c>
      <c r="P239" s="57">
        <f>J239</f>
        <v>4540662</v>
      </c>
      <c r="Q239" s="2"/>
    </row>
    <row r="240" spans="1:17" x14ac:dyDescent="0.25">
      <c r="A240" s="6" t="s">
        <v>62</v>
      </c>
      <c r="B240" s="7" t="s">
        <v>57</v>
      </c>
      <c r="C240" s="7">
        <v>900298372</v>
      </c>
      <c r="D240" s="7" t="s">
        <v>36</v>
      </c>
      <c r="E240" s="8">
        <v>804119920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1100000000</v>
      </c>
      <c r="L240" s="8">
        <f t="shared" si="3"/>
        <v>1904119920</v>
      </c>
      <c r="M240" s="8">
        <v>0</v>
      </c>
      <c r="N240" s="8">
        <v>0</v>
      </c>
      <c r="O240" s="8">
        <f>SUM(L240:N240)</f>
        <v>1904119920</v>
      </c>
      <c r="P240" s="57">
        <f>J240</f>
        <v>0</v>
      </c>
      <c r="Q240" s="2"/>
    </row>
    <row r="241" spans="1:17" x14ac:dyDescent="0.25">
      <c r="A241" s="6" t="s">
        <v>65</v>
      </c>
      <c r="B241" s="7" t="s">
        <v>57</v>
      </c>
      <c r="C241" s="7">
        <v>900298372</v>
      </c>
      <c r="D241" s="7" t="s">
        <v>36</v>
      </c>
      <c r="E241" s="8">
        <v>0</v>
      </c>
      <c r="F241" s="8">
        <v>1112345937</v>
      </c>
      <c r="G241" s="8">
        <v>0</v>
      </c>
      <c r="H241" s="8">
        <v>0</v>
      </c>
      <c r="I241" s="8">
        <v>175335040</v>
      </c>
      <c r="J241" s="8">
        <v>9138913930</v>
      </c>
      <c r="K241" s="8">
        <v>14297425586</v>
      </c>
      <c r="L241" s="8">
        <f t="shared" si="3"/>
        <v>24724020493</v>
      </c>
      <c r="M241" s="8">
        <v>-15053953234.77</v>
      </c>
      <c r="N241" s="8">
        <v>0</v>
      </c>
      <c r="O241" s="8">
        <f>SUM(L241:N241)</f>
        <v>9670067258.2299995</v>
      </c>
      <c r="P241" s="57">
        <v>0</v>
      </c>
      <c r="Q241" s="2"/>
    </row>
    <row r="242" spans="1:17" x14ac:dyDescent="0.25">
      <c r="A242" s="6" t="s">
        <v>54</v>
      </c>
      <c r="B242" s="7" t="s">
        <v>55</v>
      </c>
      <c r="C242" s="7">
        <v>830003564</v>
      </c>
      <c r="D242" s="7" t="s">
        <v>25</v>
      </c>
      <c r="E242" s="8">
        <v>917653878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f t="shared" si="3"/>
        <v>917653878</v>
      </c>
      <c r="M242" s="8">
        <v>0</v>
      </c>
      <c r="N242" s="8">
        <v>0</v>
      </c>
      <c r="O242" s="8">
        <f>SUM(L242:N242)</f>
        <v>917653878</v>
      </c>
      <c r="P242" s="57">
        <f>J242</f>
        <v>0</v>
      </c>
      <c r="Q242" s="2"/>
    </row>
    <row r="243" spans="1:17" ht="15.75" thickBot="1" x14ac:dyDescent="0.3">
      <c r="A243" s="11" t="s">
        <v>54</v>
      </c>
      <c r="B243" s="12" t="s">
        <v>55</v>
      </c>
      <c r="C243" s="12">
        <v>900226715</v>
      </c>
      <c r="D243" s="12" t="s">
        <v>35</v>
      </c>
      <c r="E243" s="13">
        <v>36206408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116229160</v>
      </c>
      <c r="L243" s="13">
        <f t="shared" si="3"/>
        <v>152435568</v>
      </c>
      <c r="M243" s="13">
        <v>0</v>
      </c>
      <c r="N243" s="13">
        <v>0</v>
      </c>
      <c r="O243" s="13">
        <f>SUM(L243:N243)</f>
        <v>152435568</v>
      </c>
      <c r="P243" s="58">
        <f>J243</f>
        <v>0</v>
      </c>
      <c r="Q243" s="2"/>
    </row>
    <row r="244" spans="1:17" x14ac:dyDescent="0.25">
      <c r="A244" s="44" t="s">
        <v>46</v>
      </c>
      <c r="B244" s="45" t="s">
        <v>47</v>
      </c>
      <c r="C244" s="45">
        <v>320712</v>
      </c>
      <c r="D244" s="45" t="s">
        <v>48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58464000</v>
      </c>
      <c r="K244" s="5">
        <v>0</v>
      </c>
      <c r="L244" s="5">
        <f t="shared" ref="L244:L260" si="4">SUM(E244:K244)</f>
        <v>58464000</v>
      </c>
      <c r="M244" s="5">
        <v>0</v>
      </c>
      <c r="N244" s="5">
        <v>0</v>
      </c>
      <c r="O244" s="5">
        <f>SUM(L244:N244)</f>
        <v>58464000</v>
      </c>
      <c r="P244" s="59">
        <f>J244</f>
        <v>58464000</v>
      </c>
      <c r="Q244" s="2"/>
    </row>
    <row r="245" spans="1:17" x14ac:dyDescent="0.25">
      <c r="A245" s="6" t="s">
        <v>46</v>
      </c>
      <c r="B245" s="7" t="s">
        <v>47</v>
      </c>
      <c r="C245" s="7">
        <v>20749662</v>
      </c>
      <c r="D245" s="7" t="s">
        <v>49</v>
      </c>
      <c r="E245" s="8">
        <v>0</v>
      </c>
      <c r="F245" s="8">
        <v>0</v>
      </c>
      <c r="G245" s="8">
        <v>0</v>
      </c>
      <c r="H245" s="8">
        <v>0</v>
      </c>
      <c r="I245" s="8">
        <v>1092899</v>
      </c>
      <c r="J245" s="8">
        <v>0</v>
      </c>
      <c r="K245" s="8">
        <v>0</v>
      </c>
      <c r="L245" s="8">
        <f t="shared" si="4"/>
        <v>1092899</v>
      </c>
      <c r="M245" s="8">
        <v>0</v>
      </c>
      <c r="N245" s="8">
        <v>0</v>
      </c>
      <c r="O245" s="8">
        <f>SUM(L245:N245)</f>
        <v>1092899</v>
      </c>
      <c r="P245" s="57">
        <f>J245</f>
        <v>0</v>
      </c>
      <c r="Q245" s="2"/>
    </row>
    <row r="246" spans="1:17" x14ac:dyDescent="0.25">
      <c r="A246" s="6" t="s">
        <v>46</v>
      </c>
      <c r="B246" s="7" t="s">
        <v>47</v>
      </c>
      <c r="C246" s="7">
        <v>20749938</v>
      </c>
      <c r="D246" s="7" t="s">
        <v>50</v>
      </c>
      <c r="E246" s="8">
        <v>720933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f t="shared" si="4"/>
        <v>720933</v>
      </c>
      <c r="M246" s="8">
        <v>0</v>
      </c>
      <c r="N246" s="8">
        <v>0</v>
      </c>
      <c r="O246" s="8">
        <f>SUM(L246:N246)</f>
        <v>720933</v>
      </c>
      <c r="P246" s="57">
        <f>J246</f>
        <v>0</v>
      </c>
      <c r="Q246" s="2"/>
    </row>
    <row r="247" spans="1:17" x14ac:dyDescent="0.25">
      <c r="A247" s="6" t="s">
        <v>46</v>
      </c>
      <c r="B247" s="7" t="s">
        <v>47</v>
      </c>
      <c r="C247" s="7">
        <v>41773859</v>
      </c>
      <c r="D247" s="7" t="s">
        <v>51</v>
      </c>
      <c r="E247" s="8">
        <v>229833</v>
      </c>
      <c r="F247" s="8">
        <v>0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f t="shared" si="4"/>
        <v>229833</v>
      </c>
      <c r="M247" s="8">
        <v>0</v>
      </c>
      <c r="N247" s="8">
        <v>0</v>
      </c>
      <c r="O247" s="8">
        <f>SUM(L247:N247)</f>
        <v>229833</v>
      </c>
      <c r="P247" s="57">
        <f>J247</f>
        <v>0</v>
      </c>
      <c r="Q247" s="2"/>
    </row>
    <row r="248" spans="1:17" x14ac:dyDescent="0.25">
      <c r="A248" s="6" t="s">
        <v>46</v>
      </c>
      <c r="B248" s="7" t="s">
        <v>47</v>
      </c>
      <c r="C248" s="7">
        <v>79052803</v>
      </c>
      <c r="D248" s="7" t="s">
        <v>52</v>
      </c>
      <c r="E248" s="8">
        <v>11284612</v>
      </c>
      <c r="F248" s="8">
        <v>5327059</v>
      </c>
      <c r="G248" s="8">
        <v>5327059</v>
      </c>
      <c r="H248" s="8">
        <v>15981177</v>
      </c>
      <c r="I248" s="8">
        <v>38760188</v>
      </c>
      <c r="J248" s="8">
        <v>444301308</v>
      </c>
      <c r="K248" s="8">
        <v>0</v>
      </c>
      <c r="L248" s="8">
        <f t="shared" si="4"/>
        <v>520981403</v>
      </c>
      <c r="M248" s="8">
        <v>0</v>
      </c>
      <c r="N248" s="8">
        <v>0</v>
      </c>
      <c r="O248" s="8">
        <f>SUM(L248:N248)</f>
        <v>520981403</v>
      </c>
      <c r="P248" s="57">
        <f>J248</f>
        <v>444301308</v>
      </c>
      <c r="Q248" s="2"/>
    </row>
    <row r="249" spans="1:17" x14ac:dyDescent="0.25">
      <c r="A249" s="6" t="s">
        <v>46</v>
      </c>
      <c r="B249" s="7" t="s">
        <v>47</v>
      </c>
      <c r="C249" s="7">
        <v>830017564</v>
      </c>
      <c r="D249" s="7" t="s">
        <v>53</v>
      </c>
      <c r="E249" s="8">
        <v>1056122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f t="shared" si="4"/>
        <v>1056122</v>
      </c>
      <c r="M249" s="8">
        <v>0</v>
      </c>
      <c r="N249" s="8">
        <v>0</v>
      </c>
      <c r="O249" s="8">
        <f>SUM(L249:N249)</f>
        <v>1056122</v>
      </c>
      <c r="P249" s="57">
        <f>J249</f>
        <v>0</v>
      </c>
      <c r="Q249" s="2"/>
    </row>
    <row r="250" spans="1:17" x14ac:dyDescent="0.25">
      <c r="A250" s="6" t="s">
        <v>111</v>
      </c>
      <c r="B250" s="7" t="s">
        <v>47</v>
      </c>
      <c r="C250" s="7">
        <v>800088702</v>
      </c>
      <c r="D250" s="7" t="s">
        <v>14</v>
      </c>
      <c r="E250" s="8">
        <v>0</v>
      </c>
      <c r="F250" s="8">
        <v>0</v>
      </c>
      <c r="G250" s="8">
        <v>367522</v>
      </c>
      <c r="H250" s="8">
        <v>10399359</v>
      </c>
      <c r="I250" s="8">
        <v>9208553</v>
      </c>
      <c r="J250" s="8">
        <v>11980654</v>
      </c>
      <c r="K250" s="8">
        <v>0</v>
      </c>
      <c r="L250" s="8">
        <f t="shared" si="4"/>
        <v>31956088</v>
      </c>
      <c r="M250" s="8">
        <v>0</v>
      </c>
      <c r="N250" s="8">
        <v>0</v>
      </c>
      <c r="O250" s="8">
        <f>SUM(L250:N250)</f>
        <v>31956088</v>
      </c>
      <c r="P250" s="57">
        <f>J250</f>
        <v>11980654</v>
      </c>
      <c r="Q250" s="2"/>
    </row>
    <row r="251" spans="1:17" x14ac:dyDescent="0.25">
      <c r="A251" s="6" t="s">
        <v>111</v>
      </c>
      <c r="B251" s="7" t="s">
        <v>47</v>
      </c>
      <c r="C251" s="7">
        <v>800130907</v>
      </c>
      <c r="D251" s="7" t="s">
        <v>16</v>
      </c>
      <c r="E251" s="8">
        <v>10447955</v>
      </c>
      <c r="F251" s="8">
        <v>1515967</v>
      </c>
      <c r="G251" s="8">
        <v>0</v>
      </c>
      <c r="H251" s="8">
        <v>4955158</v>
      </c>
      <c r="I251" s="8">
        <v>4413644</v>
      </c>
      <c r="J251" s="8">
        <v>4179843</v>
      </c>
      <c r="K251" s="8">
        <v>0</v>
      </c>
      <c r="L251" s="8">
        <f t="shared" si="4"/>
        <v>25512567</v>
      </c>
      <c r="M251" s="8">
        <v>0</v>
      </c>
      <c r="N251" s="8">
        <v>0</v>
      </c>
      <c r="O251" s="8">
        <f>SUM(L251:N251)</f>
        <v>25512567</v>
      </c>
      <c r="P251" s="57">
        <f>J251</f>
        <v>4179843</v>
      </c>
      <c r="Q251" s="2"/>
    </row>
    <row r="252" spans="1:17" x14ac:dyDescent="0.25">
      <c r="A252" s="6" t="s">
        <v>111</v>
      </c>
      <c r="B252" s="7" t="s">
        <v>47</v>
      </c>
      <c r="C252" s="7">
        <v>800251440</v>
      </c>
      <c r="D252" s="7" t="s">
        <v>18</v>
      </c>
      <c r="E252" s="8">
        <v>21972060</v>
      </c>
      <c r="F252" s="8">
        <v>1143899</v>
      </c>
      <c r="G252" s="8">
        <v>1354606</v>
      </c>
      <c r="H252" s="8">
        <v>8072413</v>
      </c>
      <c r="I252" s="8">
        <v>12861258</v>
      </c>
      <c r="J252" s="8">
        <v>5055631</v>
      </c>
      <c r="K252" s="8">
        <v>0</v>
      </c>
      <c r="L252" s="8">
        <f t="shared" si="4"/>
        <v>50459867</v>
      </c>
      <c r="M252" s="8">
        <v>0</v>
      </c>
      <c r="N252" s="8">
        <v>0</v>
      </c>
      <c r="O252" s="8">
        <f>SUM(L252:N252)</f>
        <v>50459867</v>
      </c>
      <c r="P252" s="57">
        <f>J252</f>
        <v>5055631</v>
      </c>
      <c r="Q252" s="2"/>
    </row>
    <row r="253" spans="1:17" x14ac:dyDescent="0.25">
      <c r="A253" s="6" t="s">
        <v>111</v>
      </c>
      <c r="B253" s="7" t="s">
        <v>47</v>
      </c>
      <c r="C253" s="7">
        <v>830003564</v>
      </c>
      <c r="D253" s="7" t="s">
        <v>25</v>
      </c>
      <c r="E253" s="8">
        <v>9400601</v>
      </c>
      <c r="F253" s="8">
        <v>5835091</v>
      </c>
      <c r="G253" s="8">
        <v>2313888</v>
      </c>
      <c r="H253" s="8">
        <v>7696154</v>
      </c>
      <c r="I253" s="8">
        <v>4373687</v>
      </c>
      <c r="J253" s="8">
        <v>11952848.1</v>
      </c>
      <c r="K253" s="8">
        <v>0</v>
      </c>
      <c r="L253" s="8">
        <f t="shared" si="4"/>
        <v>41572269.100000001</v>
      </c>
      <c r="M253" s="8">
        <v>0</v>
      </c>
      <c r="N253" s="8">
        <v>0</v>
      </c>
      <c r="O253" s="8">
        <f>SUM(L253:N253)</f>
        <v>41572269.100000001</v>
      </c>
      <c r="P253" s="57">
        <f>J253</f>
        <v>11952848.1</v>
      </c>
      <c r="Q253" s="2"/>
    </row>
    <row r="254" spans="1:17" x14ac:dyDescent="0.25">
      <c r="A254" s="6" t="s">
        <v>111</v>
      </c>
      <c r="B254" s="7" t="s">
        <v>47</v>
      </c>
      <c r="C254" s="7">
        <v>830113831</v>
      </c>
      <c r="D254" s="7" t="s">
        <v>26</v>
      </c>
      <c r="E254" s="8">
        <v>1333339</v>
      </c>
      <c r="F254" s="8">
        <v>165321</v>
      </c>
      <c r="G254" s="8">
        <v>125044</v>
      </c>
      <c r="H254" s="8">
        <v>389584</v>
      </c>
      <c r="I254" s="8">
        <v>118391</v>
      </c>
      <c r="J254" s="8">
        <v>0</v>
      </c>
      <c r="K254" s="8">
        <v>0</v>
      </c>
      <c r="L254" s="8">
        <f t="shared" si="4"/>
        <v>2131679</v>
      </c>
      <c r="M254" s="8">
        <v>0</v>
      </c>
      <c r="N254" s="8">
        <v>0</v>
      </c>
      <c r="O254" s="8">
        <f>SUM(L254:N254)</f>
        <v>2131679</v>
      </c>
      <c r="P254" s="57">
        <f>J254</f>
        <v>0</v>
      </c>
      <c r="Q254" s="2"/>
    </row>
    <row r="255" spans="1:17" x14ac:dyDescent="0.25">
      <c r="A255" s="6" t="s">
        <v>111</v>
      </c>
      <c r="B255" s="7" t="s">
        <v>47</v>
      </c>
      <c r="C255" s="7">
        <v>860011153</v>
      </c>
      <c r="D255" s="7" t="s">
        <v>109</v>
      </c>
      <c r="E255" s="8">
        <v>0</v>
      </c>
      <c r="F255" s="8">
        <v>0</v>
      </c>
      <c r="G255" s="8">
        <v>0</v>
      </c>
      <c r="H255" s="8">
        <v>0</v>
      </c>
      <c r="I255" s="8">
        <v>26572138</v>
      </c>
      <c r="J255" s="8">
        <v>0</v>
      </c>
      <c r="K255" s="8">
        <v>0</v>
      </c>
      <c r="L255" s="8">
        <f t="shared" si="4"/>
        <v>26572138</v>
      </c>
      <c r="M255" s="8">
        <v>0</v>
      </c>
      <c r="N255" s="8">
        <v>0</v>
      </c>
      <c r="O255" s="8">
        <f>SUM(L255:N255)</f>
        <v>26572138</v>
      </c>
      <c r="P255" s="57">
        <f>J255</f>
        <v>0</v>
      </c>
      <c r="Q255" s="2"/>
    </row>
    <row r="256" spans="1:17" x14ac:dyDescent="0.25">
      <c r="A256" s="6" t="s">
        <v>111</v>
      </c>
      <c r="B256" s="7" t="s">
        <v>47</v>
      </c>
      <c r="C256" s="7">
        <v>860066942</v>
      </c>
      <c r="D256" s="7" t="s">
        <v>29</v>
      </c>
      <c r="E256" s="8">
        <v>44524300</v>
      </c>
      <c r="F256" s="8">
        <v>3649346</v>
      </c>
      <c r="G256" s="8">
        <v>2576238</v>
      </c>
      <c r="H256" s="8">
        <v>3851697</v>
      </c>
      <c r="I256" s="8">
        <v>6583255</v>
      </c>
      <c r="J256" s="8">
        <v>44822311</v>
      </c>
      <c r="K256" s="8">
        <v>0</v>
      </c>
      <c r="L256" s="8">
        <f t="shared" si="4"/>
        <v>106007147</v>
      </c>
      <c r="M256" s="8">
        <v>0</v>
      </c>
      <c r="N256" s="8">
        <v>0</v>
      </c>
      <c r="O256" s="8">
        <f>SUM(L256:N256)</f>
        <v>106007147</v>
      </c>
      <c r="P256" s="57">
        <f>J256</f>
        <v>44822311</v>
      </c>
      <c r="Q256" s="2"/>
    </row>
    <row r="257" spans="1:17" x14ac:dyDescent="0.25">
      <c r="A257" s="6" t="s">
        <v>111</v>
      </c>
      <c r="B257" s="7" t="s">
        <v>47</v>
      </c>
      <c r="C257" s="7">
        <v>890903790</v>
      </c>
      <c r="D257" s="7" t="s">
        <v>112</v>
      </c>
      <c r="E257" s="8">
        <v>17615028</v>
      </c>
      <c r="F257" s="8">
        <v>4685120</v>
      </c>
      <c r="G257" s="8">
        <v>6364783</v>
      </c>
      <c r="H257" s="8">
        <v>20402759</v>
      </c>
      <c r="I257" s="8">
        <v>36455357</v>
      </c>
      <c r="J257" s="8">
        <v>11619687</v>
      </c>
      <c r="K257" s="8">
        <v>0</v>
      </c>
      <c r="L257" s="8">
        <f t="shared" si="4"/>
        <v>97142734</v>
      </c>
      <c r="M257" s="8">
        <v>0</v>
      </c>
      <c r="N257" s="8">
        <v>0</v>
      </c>
      <c r="O257" s="8">
        <f>SUM(L257:N257)</f>
        <v>97142734</v>
      </c>
      <c r="P257" s="57">
        <f>J257</f>
        <v>11619687</v>
      </c>
      <c r="Q257" s="2"/>
    </row>
    <row r="258" spans="1:17" x14ac:dyDescent="0.25">
      <c r="A258" s="6" t="s">
        <v>111</v>
      </c>
      <c r="B258" s="7" t="s">
        <v>47</v>
      </c>
      <c r="C258" s="7">
        <v>900156264</v>
      </c>
      <c r="D258" s="7" t="s">
        <v>34</v>
      </c>
      <c r="E258" s="8">
        <v>26807121</v>
      </c>
      <c r="F258" s="8">
        <v>8008100</v>
      </c>
      <c r="G258" s="8">
        <v>7385729</v>
      </c>
      <c r="H258" s="8">
        <v>8503011</v>
      </c>
      <c r="I258" s="8">
        <v>975505</v>
      </c>
      <c r="J258" s="8">
        <v>12037211</v>
      </c>
      <c r="K258" s="8">
        <v>0</v>
      </c>
      <c r="L258" s="8">
        <f t="shared" si="4"/>
        <v>63716677</v>
      </c>
      <c r="M258" s="8">
        <v>0</v>
      </c>
      <c r="N258" s="8">
        <v>0</v>
      </c>
      <c r="O258" s="8">
        <f>SUM(L258:N258)</f>
        <v>63716677</v>
      </c>
      <c r="P258" s="57">
        <f>J258</f>
        <v>12037211</v>
      </c>
      <c r="Q258" s="2"/>
    </row>
    <row r="259" spans="1:17" x14ac:dyDescent="0.25">
      <c r="A259" s="6" t="s">
        <v>111</v>
      </c>
      <c r="B259" s="7" t="s">
        <v>47</v>
      </c>
      <c r="C259" s="7">
        <v>900226715</v>
      </c>
      <c r="D259" s="7" t="s">
        <v>35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130</v>
      </c>
      <c r="K259" s="8">
        <v>0</v>
      </c>
      <c r="L259" s="8">
        <f t="shared" si="4"/>
        <v>130</v>
      </c>
      <c r="M259" s="8">
        <v>0</v>
      </c>
      <c r="N259" s="8">
        <v>0</v>
      </c>
      <c r="O259" s="8">
        <f>SUM(L259:N259)</f>
        <v>130</v>
      </c>
      <c r="P259" s="57">
        <f>J259</f>
        <v>130</v>
      </c>
      <c r="Q259" s="2"/>
    </row>
    <row r="260" spans="1:17" ht="15.75" thickBot="1" x14ac:dyDescent="0.3">
      <c r="A260" s="11" t="s">
        <v>111</v>
      </c>
      <c r="B260" s="12" t="s">
        <v>47</v>
      </c>
      <c r="C260" s="12">
        <v>901037916</v>
      </c>
      <c r="D260" s="12" t="s">
        <v>113</v>
      </c>
      <c r="E260" s="13">
        <v>0</v>
      </c>
      <c r="F260" s="13">
        <v>0</v>
      </c>
      <c r="G260" s="13">
        <v>0</v>
      </c>
      <c r="H260" s="13">
        <v>728199</v>
      </c>
      <c r="I260" s="13">
        <v>7753035</v>
      </c>
      <c r="J260" s="13">
        <v>7278482</v>
      </c>
      <c r="K260" s="13">
        <v>0</v>
      </c>
      <c r="L260" s="13">
        <f t="shared" si="4"/>
        <v>15759716</v>
      </c>
      <c r="M260" s="13">
        <v>0</v>
      </c>
      <c r="N260" s="13">
        <v>0</v>
      </c>
      <c r="O260" s="13">
        <f>SUM(L260:N260)</f>
        <v>15759716</v>
      </c>
      <c r="P260" s="58">
        <f>J260</f>
        <v>7278482</v>
      </c>
      <c r="Q260" s="2"/>
    </row>
    <row r="261" spans="1:17" x14ac:dyDescent="0.25">
      <c r="A261" s="62" t="s">
        <v>47</v>
      </c>
      <c r="B261" s="24" t="s">
        <v>278</v>
      </c>
      <c r="C261" s="7"/>
      <c r="D261" t="s">
        <v>279</v>
      </c>
      <c r="E261" s="26">
        <v>0</v>
      </c>
      <c r="F261" s="26">
        <v>0</v>
      </c>
      <c r="G261" s="26">
        <v>0</v>
      </c>
      <c r="H261" s="26">
        <v>0</v>
      </c>
      <c r="I261" s="26">
        <v>30899364</v>
      </c>
      <c r="J261" s="26">
        <v>0</v>
      </c>
      <c r="K261" s="26">
        <v>0</v>
      </c>
      <c r="L261" s="26">
        <f t="shared" ref="L261:L273" si="5">SUM(E261:K261)</f>
        <v>30899364</v>
      </c>
      <c r="M261" s="26">
        <v>0</v>
      </c>
      <c r="N261" s="26">
        <v>0</v>
      </c>
      <c r="O261" s="27">
        <f>SUM(L261:N261)</f>
        <v>30899364</v>
      </c>
      <c r="P261" s="26">
        <v>0</v>
      </c>
      <c r="Q261" s="2"/>
    </row>
    <row r="262" spans="1:17" x14ac:dyDescent="0.25">
      <c r="A262" s="62" t="s">
        <v>47</v>
      </c>
      <c r="B262" s="24" t="s">
        <v>278</v>
      </c>
      <c r="C262" s="7"/>
      <c r="D262" s="24" t="s">
        <v>268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178328480</v>
      </c>
      <c r="K262" s="26">
        <v>0</v>
      </c>
      <c r="L262" s="26">
        <f t="shared" si="5"/>
        <v>178328480</v>
      </c>
      <c r="M262" s="26">
        <v>0</v>
      </c>
      <c r="N262" s="26">
        <v>0</v>
      </c>
      <c r="O262" s="27">
        <f>SUM(L262:N262)</f>
        <v>178328480</v>
      </c>
      <c r="P262" s="26">
        <v>0</v>
      </c>
      <c r="Q262" s="2"/>
    </row>
    <row r="263" spans="1:17" x14ac:dyDescent="0.25">
      <c r="A263" s="62" t="s">
        <v>47</v>
      </c>
      <c r="B263" s="24" t="s">
        <v>278</v>
      </c>
      <c r="C263" s="7"/>
      <c r="D263" s="24" t="s">
        <v>267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1796269</v>
      </c>
      <c r="K263" s="26">
        <v>0</v>
      </c>
      <c r="L263" s="26">
        <f t="shared" si="5"/>
        <v>1796269</v>
      </c>
      <c r="M263" s="26">
        <v>0</v>
      </c>
      <c r="N263" s="26">
        <v>0</v>
      </c>
      <c r="O263" s="27">
        <f>SUM(L263:N263)</f>
        <v>1796269</v>
      </c>
      <c r="P263" s="26">
        <v>0</v>
      </c>
      <c r="Q263" s="2"/>
    </row>
    <row r="264" spans="1:17" x14ac:dyDescent="0.25">
      <c r="A264" s="62" t="s">
        <v>47</v>
      </c>
      <c r="B264" s="24" t="s">
        <v>278</v>
      </c>
      <c r="C264" s="7"/>
      <c r="D264" s="24" t="s">
        <v>280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21890479</v>
      </c>
      <c r="K264" s="26">
        <v>0</v>
      </c>
      <c r="L264" s="26">
        <f t="shared" si="5"/>
        <v>21890479</v>
      </c>
      <c r="M264" s="26">
        <v>0</v>
      </c>
      <c r="N264" s="26">
        <v>0</v>
      </c>
      <c r="O264" s="27">
        <f>SUM(L264:N264)</f>
        <v>21890479</v>
      </c>
      <c r="P264" s="26">
        <v>0</v>
      </c>
      <c r="Q264" s="2"/>
    </row>
    <row r="265" spans="1:17" x14ac:dyDescent="0.25">
      <c r="A265" s="62" t="s">
        <v>47</v>
      </c>
      <c r="B265" s="24" t="s">
        <v>278</v>
      </c>
      <c r="C265" s="7"/>
      <c r="D265" s="24" t="s">
        <v>264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15057603</v>
      </c>
      <c r="K265" s="26">
        <v>0</v>
      </c>
      <c r="L265" s="26">
        <f t="shared" si="5"/>
        <v>15057603</v>
      </c>
      <c r="M265" s="26">
        <v>0</v>
      </c>
      <c r="N265" s="26">
        <v>0</v>
      </c>
      <c r="O265" s="27">
        <f>SUM(L265:N265)</f>
        <v>15057603</v>
      </c>
      <c r="P265" s="26">
        <v>0</v>
      </c>
      <c r="Q265" s="2"/>
    </row>
    <row r="266" spans="1:17" x14ac:dyDescent="0.25">
      <c r="A266" s="62" t="s">
        <v>47</v>
      </c>
      <c r="B266" s="24" t="s">
        <v>278</v>
      </c>
      <c r="C266" s="7"/>
      <c r="D266" s="24" t="s">
        <v>263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3384438</v>
      </c>
      <c r="K266" s="26">
        <v>0</v>
      </c>
      <c r="L266" s="26">
        <f t="shared" si="5"/>
        <v>3384438</v>
      </c>
      <c r="M266" s="26">
        <v>0</v>
      </c>
      <c r="N266" s="26">
        <v>0</v>
      </c>
      <c r="O266" s="27">
        <f>SUM(L266:N266)</f>
        <v>3384438</v>
      </c>
      <c r="P266" s="26">
        <v>0</v>
      </c>
      <c r="Q266" s="2"/>
    </row>
    <row r="267" spans="1:17" x14ac:dyDescent="0.25">
      <c r="A267" s="62" t="s">
        <v>47</v>
      </c>
      <c r="B267" s="24" t="s">
        <v>278</v>
      </c>
      <c r="C267" s="7"/>
      <c r="D267" s="24" t="s">
        <v>281</v>
      </c>
      <c r="E267" s="26">
        <v>0</v>
      </c>
      <c r="F267" s="26">
        <v>0</v>
      </c>
      <c r="G267" s="26">
        <v>0</v>
      </c>
      <c r="H267" s="26">
        <v>0</v>
      </c>
      <c r="I267" s="26">
        <v>69090149.030000001</v>
      </c>
      <c r="J267" s="26">
        <v>756896184.5</v>
      </c>
      <c r="K267" s="26">
        <v>0</v>
      </c>
      <c r="L267" s="26">
        <f t="shared" si="5"/>
        <v>825986333.52999997</v>
      </c>
      <c r="M267" s="26">
        <v>0</v>
      </c>
      <c r="N267" s="26">
        <v>0</v>
      </c>
      <c r="O267" s="27">
        <f>SUM(L267:N267)</f>
        <v>825986333.52999997</v>
      </c>
      <c r="P267" s="26">
        <v>0</v>
      </c>
      <c r="Q267" s="2"/>
    </row>
    <row r="268" spans="1:17" x14ac:dyDescent="0.25">
      <c r="A268" s="62" t="s">
        <v>47</v>
      </c>
      <c r="B268" s="24" t="s">
        <v>278</v>
      </c>
      <c r="C268" s="7"/>
      <c r="D268" s="24" t="s">
        <v>266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82707266</v>
      </c>
      <c r="K268" s="26">
        <v>0</v>
      </c>
      <c r="L268" s="26">
        <f t="shared" si="5"/>
        <v>82707266</v>
      </c>
      <c r="M268" s="26">
        <v>0</v>
      </c>
      <c r="N268" s="26">
        <v>0</v>
      </c>
      <c r="O268" s="27">
        <f>SUM(L268:N268)</f>
        <v>82707266</v>
      </c>
      <c r="P268" s="26">
        <v>0</v>
      </c>
      <c r="Q268" s="2"/>
    </row>
    <row r="269" spans="1:17" x14ac:dyDescent="0.25">
      <c r="A269" s="62" t="s">
        <v>47</v>
      </c>
      <c r="B269" s="24" t="s">
        <v>278</v>
      </c>
      <c r="C269" s="7"/>
      <c r="D269" t="s">
        <v>282</v>
      </c>
      <c r="E269" s="26">
        <v>0</v>
      </c>
      <c r="F269" s="26">
        <v>0</v>
      </c>
      <c r="G269" s="26">
        <v>0</v>
      </c>
      <c r="H269" s="26">
        <v>0</v>
      </c>
      <c r="I269" s="26">
        <v>1023998798.8000001</v>
      </c>
      <c r="J269" s="26">
        <v>0</v>
      </c>
      <c r="K269" s="26">
        <v>0</v>
      </c>
      <c r="L269" s="26">
        <f t="shared" si="5"/>
        <v>1023998798.8000001</v>
      </c>
      <c r="M269" s="26">
        <v>0</v>
      </c>
      <c r="N269" s="26">
        <v>0</v>
      </c>
      <c r="O269" s="27">
        <f>SUM(L269:N269)</f>
        <v>1023998798.8000001</v>
      </c>
      <c r="P269" s="26">
        <v>0</v>
      </c>
      <c r="Q269" s="2"/>
    </row>
    <row r="270" spans="1:17" x14ac:dyDescent="0.25">
      <c r="A270" s="62" t="s">
        <v>47</v>
      </c>
      <c r="B270" s="24" t="s">
        <v>278</v>
      </c>
      <c r="C270" s="7"/>
      <c r="D270" s="24" t="s">
        <v>259</v>
      </c>
      <c r="E270" s="26">
        <v>0</v>
      </c>
      <c r="F270" s="26">
        <v>0</v>
      </c>
      <c r="G270" s="26">
        <v>0</v>
      </c>
      <c r="H270" s="26">
        <v>0</v>
      </c>
      <c r="I270" s="26">
        <v>236210124.11000001</v>
      </c>
      <c r="J270" s="26">
        <v>0</v>
      </c>
      <c r="K270" s="26">
        <v>0</v>
      </c>
      <c r="L270" s="26">
        <f t="shared" si="5"/>
        <v>236210124.11000001</v>
      </c>
      <c r="M270" s="26">
        <v>0</v>
      </c>
      <c r="N270" s="26">
        <v>0</v>
      </c>
      <c r="O270" s="27">
        <f>SUM(L270:N270)</f>
        <v>236210124.11000001</v>
      </c>
      <c r="P270" s="26">
        <v>0</v>
      </c>
      <c r="Q270" s="2"/>
    </row>
    <row r="271" spans="1:17" x14ac:dyDescent="0.25">
      <c r="A271" s="62" t="s">
        <v>47</v>
      </c>
      <c r="B271" s="24" t="s">
        <v>278</v>
      </c>
      <c r="C271" s="7"/>
      <c r="D271" s="24" t="s">
        <v>262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2368799</v>
      </c>
      <c r="K271" s="26">
        <v>0</v>
      </c>
      <c r="L271" s="26">
        <f t="shared" si="5"/>
        <v>2368799</v>
      </c>
      <c r="M271" s="26">
        <v>0</v>
      </c>
      <c r="N271" s="26">
        <v>0</v>
      </c>
      <c r="O271" s="27">
        <f>SUM(L271:N271)</f>
        <v>2368799</v>
      </c>
      <c r="P271" s="26">
        <v>0</v>
      </c>
      <c r="Q271" s="2"/>
    </row>
    <row r="272" spans="1:17" x14ac:dyDescent="0.25">
      <c r="A272" s="62" t="s">
        <v>47</v>
      </c>
      <c r="B272" s="24" t="s">
        <v>278</v>
      </c>
      <c r="C272" s="7"/>
      <c r="D272" s="63" t="s">
        <v>260</v>
      </c>
      <c r="E272" s="64">
        <v>0</v>
      </c>
      <c r="F272" s="64">
        <v>0</v>
      </c>
      <c r="G272" s="64">
        <v>0</v>
      </c>
      <c r="H272" s="64">
        <v>0</v>
      </c>
      <c r="I272" s="64">
        <v>0</v>
      </c>
      <c r="J272" s="64">
        <v>280359174</v>
      </c>
      <c r="K272" s="64">
        <v>0</v>
      </c>
      <c r="L272" s="64">
        <f t="shared" si="5"/>
        <v>280359174</v>
      </c>
      <c r="M272" s="64">
        <v>0</v>
      </c>
      <c r="N272" s="64">
        <v>0</v>
      </c>
      <c r="O272" s="109">
        <f>SUM(L272:N272)</f>
        <v>280359174</v>
      </c>
      <c r="P272" s="64">
        <v>0</v>
      </c>
      <c r="Q272" s="2"/>
    </row>
    <row r="273" spans="1:17" ht="15.75" thickBot="1" x14ac:dyDescent="0.3">
      <c r="A273" s="65" t="s">
        <v>47</v>
      </c>
      <c r="B273" s="66" t="s">
        <v>278</v>
      </c>
      <c r="C273" s="12"/>
      <c r="D273" s="66" t="s">
        <v>261</v>
      </c>
      <c r="E273" s="67">
        <v>0</v>
      </c>
      <c r="F273" s="67">
        <v>0</v>
      </c>
      <c r="G273" s="67">
        <v>0</v>
      </c>
      <c r="H273" s="67">
        <v>0</v>
      </c>
      <c r="I273" s="67">
        <v>0</v>
      </c>
      <c r="J273" s="67">
        <v>2792835</v>
      </c>
      <c r="K273" s="67">
        <v>0</v>
      </c>
      <c r="L273" s="67">
        <f t="shared" si="5"/>
        <v>2792835</v>
      </c>
      <c r="M273" s="67">
        <v>0</v>
      </c>
      <c r="N273" s="67">
        <v>0</v>
      </c>
      <c r="O273" s="110">
        <f>SUM(L273:N273)</f>
        <v>2792835</v>
      </c>
      <c r="P273" s="67">
        <v>0</v>
      </c>
      <c r="Q273" s="2"/>
    </row>
    <row r="275" spans="1:17" ht="15.75" thickBot="1" x14ac:dyDescent="0.3">
      <c r="P275" s="1"/>
    </row>
    <row r="276" spans="1:17" ht="15.75" thickBot="1" x14ac:dyDescent="0.3">
      <c r="E276" s="4"/>
      <c r="F276" s="4"/>
      <c r="G276" s="4"/>
      <c r="H276" s="4"/>
      <c r="I276" s="4"/>
      <c r="J276" s="69" t="s">
        <v>284</v>
      </c>
      <c r="K276" s="70" t="s">
        <v>285</v>
      </c>
      <c r="L276" s="71" t="s">
        <v>286</v>
      </c>
      <c r="M276" s="72" t="s">
        <v>287</v>
      </c>
      <c r="N276" s="79" t="s">
        <v>288</v>
      </c>
    </row>
    <row r="277" spans="1:17" x14ac:dyDescent="0.25">
      <c r="E277" s="74"/>
      <c r="F277" s="74"/>
      <c r="G277" s="74"/>
      <c r="H277" s="4"/>
      <c r="I277" s="4"/>
      <c r="J277" s="145" t="s">
        <v>289</v>
      </c>
      <c r="K277" s="148">
        <v>244940123991.04001</v>
      </c>
      <c r="L277" s="73" t="e">
        <f>#REF!-9138913930</f>
        <v>#REF!</v>
      </c>
      <c r="M277" s="133" t="e">
        <f>K277-L277-L278-L279-L280</f>
        <v>#REF!</v>
      </c>
      <c r="N277" s="136" t="s">
        <v>290</v>
      </c>
    </row>
    <row r="278" spans="1:17" x14ac:dyDescent="0.25">
      <c r="E278" s="74"/>
      <c r="F278" s="74"/>
      <c r="G278" s="74"/>
      <c r="H278" s="74"/>
      <c r="I278" s="4"/>
      <c r="J278" s="146"/>
      <c r="K278" s="149"/>
      <c r="L278" s="75" t="e">
        <f>#REF!</f>
        <v>#REF!</v>
      </c>
      <c r="M278" s="134"/>
      <c r="N278" s="115" t="s">
        <v>291</v>
      </c>
    </row>
    <row r="279" spans="1:17" x14ac:dyDescent="0.25">
      <c r="E279" s="74"/>
      <c r="F279" s="74"/>
      <c r="G279" s="74"/>
      <c r="H279" s="74"/>
      <c r="I279" s="4"/>
      <c r="J279" s="146"/>
      <c r="K279" s="149"/>
      <c r="L279" s="75">
        <v>6244385975</v>
      </c>
      <c r="M279" s="134"/>
      <c r="N279" s="137" t="s">
        <v>292</v>
      </c>
    </row>
    <row r="280" spans="1:17" ht="15.75" thickBot="1" x14ac:dyDescent="0.3">
      <c r="E280" s="74"/>
      <c r="F280" s="74"/>
      <c r="G280" s="74"/>
      <c r="H280" s="74"/>
      <c r="I280" s="4"/>
      <c r="J280" s="147"/>
      <c r="K280" s="150"/>
      <c r="L280" s="76">
        <f>H161+I161</f>
        <v>470743949</v>
      </c>
      <c r="M280" s="135"/>
      <c r="N280" s="138" t="s">
        <v>293</v>
      </c>
    </row>
    <row r="281" spans="1:17" x14ac:dyDescent="0.25">
      <c r="E281" s="74"/>
      <c r="F281" s="74"/>
      <c r="G281" s="74"/>
      <c r="H281" s="74"/>
      <c r="I281" s="4"/>
      <c r="J281" s="145" t="s">
        <v>294</v>
      </c>
      <c r="K281" s="148">
        <v>143972778305.51001</v>
      </c>
      <c r="L281" s="77" t="e">
        <f>#REF!+#REF!+#REF!+#REF!+#REF!+9138913930</f>
        <v>#REF!</v>
      </c>
      <c r="M281" s="123" t="e">
        <f>K281-L281-L282-L283-L284</f>
        <v>#REF!</v>
      </c>
      <c r="N281" s="126" t="s">
        <v>295</v>
      </c>
    </row>
    <row r="282" spans="1:17" x14ac:dyDescent="0.25">
      <c r="E282" s="74"/>
      <c r="F282" s="74"/>
      <c r="G282" s="74"/>
      <c r="H282" s="74"/>
      <c r="I282" s="4"/>
      <c r="J282" s="146"/>
      <c r="K282" s="149"/>
      <c r="L282" s="75" t="e">
        <f>#REF!</f>
        <v>#REF!</v>
      </c>
      <c r="M282" s="124"/>
      <c r="N282" s="127" t="s">
        <v>296</v>
      </c>
    </row>
    <row r="283" spans="1:17" x14ac:dyDescent="0.25">
      <c r="E283" s="74"/>
      <c r="F283" s="74"/>
      <c r="G283" s="74"/>
      <c r="H283" s="74"/>
      <c r="I283" s="4"/>
      <c r="J283" s="146"/>
      <c r="K283" s="149"/>
      <c r="L283" s="75">
        <f>-L279</f>
        <v>-6244385975</v>
      </c>
      <c r="M283" s="124"/>
      <c r="N283" s="127" t="s">
        <v>297</v>
      </c>
    </row>
    <row r="284" spans="1:17" ht="15.75" thickBot="1" x14ac:dyDescent="0.3">
      <c r="E284" s="74"/>
      <c r="F284" s="74"/>
      <c r="G284" s="74"/>
      <c r="H284" s="74"/>
      <c r="I284" s="4"/>
      <c r="J284" s="147"/>
      <c r="K284" s="150"/>
      <c r="L284" s="78">
        <f>-L280</f>
        <v>-470743949</v>
      </c>
      <c r="M284" s="125"/>
      <c r="N284" s="128" t="s">
        <v>293</v>
      </c>
    </row>
    <row r="285" spans="1:17" ht="15.75" thickBot="1" x14ac:dyDescent="0.3">
      <c r="E285" s="74"/>
      <c r="F285" s="74"/>
      <c r="G285" s="74"/>
      <c r="H285" s="74"/>
      <c r="I285" s="4"/>
      <c r="J285" s="79" t="s">
        <v>8</v>
      </c>
      <c r="K285" s="116">
        <v>-17047200536.85</v>
      </c>
      <c r="L285" s="80" t="e">
        <f>#REF!</f>
        <v>#REF!</v>
      </c>
      <c r="M285" s="81" t="e">
        <f>K285-L285</f>
        <v>#REF!</v>
      </c>
      <c r="N285" s="129" t="s">
        <v>8</v>
      </c>
    </row>
    <row r="286" spans="1:17" ht="15.75" thickBot="1" x14ac:dyDescent="0.3">
      <c r="E286" s="74"/>
      <c r="F286" s="74"/>
      <c r="G286" s="74"/>
      <c r="H286" s="74"/>
      <c r="I286" s="4"/>
      <c r="J286" s="82" t="s">
        <v>7</v>
      </c>
      <c r="K286" s="117">
        <v>-17690991934.77</v>
      </c>
      <c r="L286" s="77" t="e">
        <f>#REF!</f>
        <v>#REF!</v>
      </c>
      <c r="M286" s="83" t="e">
        <f>K286-L286</f>
        <v>#REF!</v>
      </c>
      <c r="N286" s="130" t="s">
        <v>272</v>
      </c>
    </row>
    <row r="287" spans="1:17" ht="15.75" thickBot="1" x14ac:dyDescent="0.3">
      <c r="E287" s="74"/>
      <c r="F287" s="74"/>
      <c r="G287" s="74"/>
      <c r="H287" s="74"/>
      <c r="I287" s="4"/>
      <c r="J287" s="84" t="s">
        <v>298</v>
      </c>
      <c r="K287" s="113">
        <f>SUM(K277:K286)</f>
        <v>354174709824.93005</v>
      </c>
      <c r="L287" s="85" t="e">
        <f>SUM(L277:L286)</f>
        <v>#REF!</v>
      </c>
      <c r="M287" s="86" t="e">
        <f>SUM(M277:M286)</f>
        <v>#REF!</v>
      </c>
      <c r="N287" s="131"/>
    </row>
    <row r="288" spans="1:17" ht="15.75" thickBot="1" x14ac:dyDescent="0.3">
      <c r="E288" s="74"/>
      <c r="F288" s="74"/>
      <c r="G288" s="74"/>
      <c r="H288" s="74"/>
      <c r="I288" s="4"/>
      <c r="J288" s="4"/>
      <c r="K288" s="118"/>
      <c r="L288" s="4"/>
      <c r="M288" s="4"/>
      <c r="N288" s="4"/>
    </row>
    <row r="289" spans="1:14" ht="15.75" thickBot="1" x14ac:dyDescent="0.3">
      <c r="E289" s="74"/>
      <c r="F289" s="74"/>
      <c r="G289" s="74"/>
      <c r="H289" s="74"/>
      <c r="I289" s="4"/>
      <c r="J289" s="87" t="s">
        <v>284</v>
      </c>
      <c r="K289" s="119" t="s">
        <v>285</v>
      </c>
      <c r="L289" s="88" t="s">
        <v>299</v>
      </c>
      <c r="M289" s="89" t="s">
        <v>287</v>
      </c>
      <c r="N289" s="79" t="s">
        <v>288</v>
      </c>
    </row>
    <row r="290" spans="1:14" ht="25.5" customHeight="1" thickBot="1" x14ac:dyDescent="0.3">
      <c r="E290" s="74"/>
      <c r="F290" s="74"/>
      <c r="G290" s="74"/>
      <c r="H290" s="74"/>
      <c r="I290" s="4"/>
      <c r="J290" s="90" t="s">
        <v>300</v>
      </c>
      <c r="K290" s="111">
        <v>61970028402</v>
      </c>
      <c r="L290" s="111" t="e">
        <f>#REF!</f>
        <v>#REF!</v>
      </c>
      <c r="M290" s="112" t="e">
        <f>K290-L290</f>
        <v>#REF!</v>
      </c>
      <c r="N290" s="132" t="s">
        <v>301</v>
      </c>
    </row>
    <row r="291" spans="1:14" ht="15.75" thickBot="1" x14ac:dyDescent="0.3">
      <c r="E291" s="74"/>
      <c r="F291" s="74"/>
      <c r="G291" s="74"/>
      <c r="H291" s="74"/>
      <c r="I291" s="4"/>
      <c r="J291" s="91" t="s">
        <v>298</v>
      </c>
      <c r="K291" s="113">
        <f>SUM(K290)</f>
        <v>61970028402</v>
      </c>
      <c r="L291" s="113" t="e">
        <f t="shared" ref="L291:N291" si="6">SUM(L290)</f>
        <v>#REF!</v>
      </c>
      <c r="M291" s="114" t="e">
        <f>SUM(M290)</f>
        <v>#REF!</v>
      </c>
      <c r="N291" s="122"/>
    </row>
    <row r="292" spans="1:14" ht="15.75" thickBot="1" x14ac:dyDescent="0.3">
      <c r="A292" t="s">
        <v>302</v>
      </c>
      <c r="E292" s="74"/>
      <c r="F292" s="74"/>
      <c r="G292" s="74"/>
      <c r="H292" s="74"/>
      <c r="I292" s="4"/>
      <c r="J292" s="92"/>
      <c r="K292" s="120"/>
      <c r="L292" s="93"/>
      <c r="M292" s="94"/>
      <c r="N292" s="94"/>
    </row>
    <row r="293" spans="1:14" ht="15.75" thickBot="1" x14ac:dyDescent="0.3">
      <c r="E293" s="74"/>
      <c r="F293" s="74"/>
      <c r="G293" s="74"/>
      <c r="H293" s="74"/>
      <c r="I293" s="4"/>
      <c r="J293" s="95" t="s">
        <v>283</v>
      </c>
      <c r="K293" s="121">
        <f>K291+K287</f>
        <v>416144738226.93005</v>
      </c>
      <c r="L293" s="96" t="e">
        <f>L291+L287</f>
        <v>#REF!</v>
      </c>
      <c r="M293" s="96" t="e">
        <f>M291+M287</f>
        <v>#REF!</v>
      </c>
      <c r="N293" s="97"/>
    </row>
    <row r="294" spans="1:14" x14ac:dyDescent="0.25">
      <c r="E294" s="74"/>
      <c r="F294" s="74"/>
      <c r="G294" s="74"/>
      <c r="H294" s="4"/>
      <c r="I294" s="4"/>
      <c r="J294" s="4"/>
      <c r="K294" s="4"/>
      <c r="L294" s="4"/>
      <c r="M294" s="4"/>
      <c r="N294" s="4"/>
    </row>
    <row r="295" spans="1:14" x14ac:dyDescent="0.25">
      <c r="E295" s="4"/>
      <c r="F295" s="4"/>
      <c r="G295" s="4"/>
      <c r="H295" s="4"/>
      <c r="I295" s="4"/>
      <c r="J295" s="4"/>
      <c r="K295" s="4"/>
      <c r="L295" s="4"/>
      <c r="M295" s="4"/>
      <c r="N295" s="4"/>
    </row>
    <row r="296" spans="1:14" x14ac:dyDescent="0.25">
      <c r="A296" t="s">
        <v>303</v>
      </c>
      <c r="E296" s="4"/>
      <c r="F296" s="4"/>
      <c r="G296" s="4"/>
      <c r="H296" s="4"/>
      <c r="I296" s="4"/>
      <c r="J296" s="4"/>
      <c r="K296" s="4"/>
      <c r="L296" s="4"/>
      <c r="M296" s="4"/>
      <c r="N296" s="4"/>
    </row>
    <row r="297" spans="1:14" x14ac:dyDescent="0.25">
      <c r="A297" t="s">
        <v>304</v>
      </c>
      <c r="E297" s="4"/>
      <c r="F297" s="4"/>
      <c r="G297" s="4"/>
      <c r="H297" s="4"/>
      <c r="I297" s="4"/>
      <c r="J297" s="4"/>
      <c r="K297" s="4"/>
      <c r="L297" s="4"/>
      <c r="M297" s="4"/>
      <c r="N297" s="4"/>
    </row>
  </sheetData>
  <autoFilter ref="A4:Q273" xr:uid="{00000000-0009-0000-0000-000000000000}"/>
  <mergeCells count="6">
    <mergeCell ref="J277:J280"/>
    <mergeCell ref="K277:K280"/>
    <mergeCell ref="J281:J284"/>
    <mergeCell ref="K281:K284"/>
    <mergeCell ref="A1:O1"/>
    <mergeCell ref="A2:O2"/>
  </mergeCells>
  <conditionalFormatting sqref="J4">
    <cfRule type="duplicateValues" dxfId="2" priority="2"/>
  </conditionalFormatting>
  <conditionalFormatting sqref="K4">
    <cfRule type="duplicateValues" dxfId="1" priority="3"/>
  </conditionalFormatting>
  <conditionalFormatting sqref="L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ESTADO</vt:lpstr>
      <vt:lpstr>COMPARATIVO</vt:lpstr>
      <vt:lpstr>CONVENIOS</vt:lpstr>
      <vt:lpstr>ESTADO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profesionalcartglo1@subrednorte.gov.co</dc:creator>
  <cp:lastModifiedBy>Diana Marcela, Saavedra Garzon</cp:lastModifiedBy>
  <dcterms:created xsi:type="dcterms:W3CDTF">2025-04-03T12:48:57Z</dcterms:created>
  <dcterms:modified xsi:type="dcterms:W3CDTF">2025-05-07T20:14:36Z</dcterms:modified>
</cp:coreProperties>
</file>